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9195" tabRatio="845" activeTab="28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ajliin bair" sheetId="12" r:id="rId12"/>
    <sheet name="TG-3A" sheetId="13" r:id="rId13"/>
    <sheet name="Tg3" sheetId="14" r:id="rId14"/>
    <sheet name="tg5s" sheetId="15" r:id="rId15"/>
    <sheet name="uglug" sheetId="16" r:id="rId16"/>
    <sheet name="Банк" sheetId="17" r:id="rId17"/>
    <sheet name="МХГ" sheetId="18" r:id="rId18"/>
    <sheet name="txm" sheetId="19" r:id="rId19"/>
    <sheet name="Une1" sheetId="20" r:id="rId20"/>
    <sheet name="Une" sheetId="21" r:id="rId21"/>
    <sheet name="Crime2" sheetId="22" r:id="rId22"/>
    <sheet name="Crime1" sheetId="23" r:id="rId23"/>
    <sheet name="NH1" sheetId="24" r:id="rId24"/>
    <sheet name="ND1" sheetId="25" r:id="rId25"/>
    <sheet name="Tol" sheetId="26" r:id="rId26"/>
    <sheet name="OM-1" sheetId="27" r:id="rId27"/>
    <sheet name="Tommal" sheetId="28" r:id="rId28"/>
    <sheet name="Öàã" sheetId="29" r:id="rId29"/>
  </sheets>
  <externalReferences>
    <externalReference r:id="rId32"/>
    <externalReference r:id="rId33"/>
  </externalReferences>
  <definedNames>
    <definedName name="_Sort" localSheetId="28" hidden="1">#REF!</definedName>
    <definedName name="_Sort" localSheetId="13" hidden="1">#REF!</definedName>
    <definedName name="_Sort" localSheetId="1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<sst xmlns="http://schemas.openxmlformats.org/spreadsheetml/2006/main" count="3142" uniqueCount="1760">
  <si>
    <t>Freight turhover</t>
  </si>
  <si>
    <t xml:space="preserve"> - À÷àà ýðãýëò 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</si>
  <si>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</si>
  <si>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</si>
  <si>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</si>
  <si>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</si>
  <si>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</si>
  <si>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</si>
  <si>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</si>
  <si>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</si>
  <si>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</si>
  <si>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</si>
  <si>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</si>
  <si>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</si>
  <si>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</si>
  <si>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Ýõ ñóðâàëæ : Íèéãìèéí Ýð¿¿ë ìýíäèéí òºâèéí ìýäýýãýýð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</si>
  <si>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</si>
  <si>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</si>
  <si>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</si>
  <si>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</si>
  <si>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</si>
  <si>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</si>
  <si>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</si>
  <si>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</si>
  <si>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</si>
  <si>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</si>
  <si>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</si>
  <si>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</si>
  <si>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</si>
  <si>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</si>
  <si>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</si>
  <si>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</si>
  <si>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</si>
  <si>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</si>
  <si>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</si>
  <si>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</si>
  <si>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</si>
  <si>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</si>
  <si>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</si>
  <si>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</si>
  <si>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>Soum</t>
  </si>
  <si>
    <t>1999 I-XII</t>
  </si>
  <si>
    <t>Õýìæèõ</t>
  </si>
  <si>
    <t>Constant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</si>
  <si>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</si>
  <si>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</si>
  <si>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</si>
  <si>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</si>
  <si>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>3.16 pure water</t>
  </si>
  <si>
    <t>Öóñàí</t>
  </si>
  <si>
    <t>Áðó-</t>
  </si>
  <si>
    <t>Ãýðèéí ìîäîí òàâèëãà</t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</si>
  <si>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</si>
  <si>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</si>
  <si>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</si>
  <si>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</si>
  <si>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</si>
  <si>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</si>
  <si>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</si>
  <si>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</si>
  <si>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</si>
  <si>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 xml:space="preserve"> 2. Increase of unemployment at the particular month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</si>
  <si>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</si>
  <si>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</si>
  <si>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</si>
  <si>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</si>
  <si>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</si>
  <si>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>Bacterial</t>
  </si>
  <si>
    <t>Chicken</t>
  </si>
  <si>
    <t>Salmo-</t>
  </si>
  <si>
    <t>Dysen-</t>
  </si>
  <si>
    <t>ë¸ç</t>
  </si>
  <si>
    <t>Ñàõóó</t>
  </si>
  <si>
    <t>Á¿ãä</t>
  </si>
  <si>
    <t>Total</t>
  </si>
  <si>
    <t>les</t>
  </si>
  <si>
    <t>Triho-</t>
  </si>
  <si>
    <t>minasis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</si>
  <si>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</si>
  <si>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</si>
  <si>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</si>
  <si>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</si>
  <si>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</si>
  <si>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</si>
  <si>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</si>
  <si>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Ýáó*</t>
  </si>
  <si>
    <t>Ebu*</t>
  </si>
  <si>
    <t xml:space="preserve">                - less salary and wages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</si>
  <si>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</si>
  <si>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</si>
  <si>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</si>
  <si>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</si>
  <si>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</si>
  <si>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</si>
  <si>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</si>
  <si>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</si>
  <si>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</si>
  <si>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</si>
  <si>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</si>
  <si>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</si>
  <si>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</si>
  <si>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</si>
  <si>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</si>
  <si>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</si>
  <si>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</si>
  <si>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</si>
  <si>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</si>
  <si>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</si>
  <si>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</si>
  <si>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</si>
  <si>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</si>
  <si>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</si>
  <si>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</si>
  <si>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2007  I-XII</t>
  </si>
  <si>
    <t xml:space="preserve"> Gross industrial output, at constant price, mln.tog</t>
  </si>
  <si>
    <t xml:space="preserve">    Number of </t>
  </si>
  <si>
    <t>1999 III</t>
  </si>
  <si>
    <t>2000 III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</si>
  <si>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</si>
  <si>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</si>
  <si>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</si>
  <si>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</si>
  <si>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</si>
  <si>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</si>
  <si>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</si>
  <si>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</si>
  <si>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7. ÕÀËÄÂÀÐÒ ªÂ×ÍªªÐ ªÂ×ËªÃÑÄÈÉÍ ÒÎÎ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</si>
  <si>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</si>
  <si>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</si>
  <si>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</si>
  <si>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</si>
  <si>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</si>
  <si>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</si>
  <si>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</si>
  <si>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</si>
  <si>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</si>
  <si>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</si>
  <si>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</si>
  <si>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</si>
  <si>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</si>
  <si>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</si>
  <si>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>2.5 õ¿ðìýí áëîê</t>
  </si>
  <si>
    <t xml:space="preserve">  Leather footwear</t>
  </si>
  <si>
    <t>Ýñãèé ãóòàë</t>
  </si>
  <si>
    <t>Ìîíãîë äýýë</t>
  </si>
  <si>
    <t xml:space="preserve">  National dress</t>
  </si>
  <si>
    <t xml:space="preserve">     */There are other private hospitals</t>
  </si>
  <si>
    <t>Èõ/Ih</t>
  </si>
  <si>
    <t>1995 I-XII</t>
  </si>
  <si>
    <t>Íýõìýëèéí Tetiles</t>
  </si>
  <si>
    <t>2003,12,03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</si>
  <si>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</si>
  <si>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</si>
  <si>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</si>
  <si>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</si>
  <si>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</si>
  <si>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</si>
  <si>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</si>
  <si>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</si>
  <si>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</si>
  <si>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</si>
  <si>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</si>
  <si>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</si>
  <si>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</si>
  <si>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</si>
  <si>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</si>
  <si>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</si>
  <si>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</si>
  <si>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</si>
  <si>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%</t>
  </si>
  <si>
    <t xml:space="preserve">      (+, -)</t>
  </si>
  <si>
    <t xml:space="preserve">  3.2 printings</t>
  </si>
  <si>
    <t>Íàðèéí áîîâ</t>
  </si>
  <si>
    <t>Periods</t>
  </si>
  <si>
    <t xml:space="preserve">   Ýì÷èéí òîî</t>
  </si>
  <si>
    <t>Àìáóëàòîðèéí ¿çëýã</t>
  </si>
  <si>
    <t>1999  VII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</si>
  <si>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</si>
  <si>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</si>
  <si>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</si>
  <si>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</si>
  <si>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</si>
  <si>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</si>
  <si>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</si>
  <si>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</si>
  <si>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</si>
  <si>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</si>
  <si>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</si>
  <si>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</si>
  <si>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</si>
  <si>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</si>
  <si>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</si>
  <si>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</si>
  <si>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</si>
  <si>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</si>
  <si>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</si>
  <si>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</si>
  <si>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</si>
  <si>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</si>
  <si>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</si>
  <si>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</si>
  <si>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</si>
  <si>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</si>
  <si>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</si>
  <si>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</si>
  <si>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</si>
  <si>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</si>
  <si>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</si>
  <si>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</si>
  <si>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</si>
  <si>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</si>
  <si>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Õ¿í àì, òóõàéí ¿åèéí ýöýñò, ìÿí. õ¿í</t>
  </si>
  <si>
    <t xml:space="preserve">    Periods</t>
  </si>
  <si>
    <t xml:space="preserve">    mothers</t>
  </si>
  <si>
    <t>ìÿí.òºã</t>
  </si>
  <si>
    <t>Õ¿íñíèé ä¿í</t>
  </si>
  <si>
    <t xml:space="preserve">  2.3 metal constructions</t>
  </si>
  <si>
    <t>1. Õ¿íñíèé á¿òýýãäõ¿¿í</t>
  </si>
  <si>
    <t xml:space="preserve">                - migrants</t>
  </si>
  <si>
    <t>Ihtamir</t>
  </si>
  <si>
    <t>Chuluut</t>
  </si>
  <si>
    <t>Hangai</t>
  </si>
  <si>
    <t>Tariat</t>
  </si>
  <si>
    <t>Erdenemandal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</si>
  <si>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</si>
  <si>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</si>
  <si>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</si>
  <si>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</si>
  <si>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</si>
  <si>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</si>
  <si>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</si>
  <si>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</si>
  <si>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1999 II</t>
  </si>
  <si>
    <t>2000 II</t>
  </si>
  <si>
    <t xml:space="preserve"> 3.Unemployed entered into work on the particular month</t>
  </si>
  <si>
    <t>3.3 äýýë</t>
  </si>
  <si>
    <t>ø</t>
  </si>
  <si>
    <t xml:space="preserve">  3.3 national dress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</si>
  <si>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</si>
  <si>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</si>
  <si>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</si>
  <si>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</si>
  <si>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</si>
  <si>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</si>
  <si>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</si>
  <si>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</si>
  <si>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</si>
  <si>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</si>
  <si>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</si>
  <si>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</si>
  <si>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</si>
  <si>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</si>
  <si>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</si>
  <si>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</si>
  <si>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</si>
  <si>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</si>
  <si>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</si>
  <si>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</si>
  <si>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</si>
  <si>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</si>
  <si>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</si>
  <si>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</si>
  <si>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</si>
  <si>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</si>
  <si>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</si>
  <si>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   Total</t>
  </si>
  <si>
    <t>3.1 ñîíèí</t>
  </si>
  <si>
    <t xml:space="preserve">  3.1 newspapers</t>
  </si>
  <si>
    <t xml:space="preserve">3.2 õ¿ñíýãò, </t>
  </si>
  <si>
    <t xml:space="preserve"> ì.õ.ä.õ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</si>
  <si>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</si>
  <si>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</si>
  <si>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</si>
  <si>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</si>
  <si>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</si>
  <si>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</si>
  <si>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</si>
  <si>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</si>
  <si>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</si>
  <si>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</si>
  <si>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</si>
  <si>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</si>
  <si>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</si>
  <si>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</si>
  <si>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</si>
  <si>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</si>
  <si>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</si>
  <si>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</si>
  <si>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</si>
  <si>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</si>
  <si>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</si>
  <si>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</si>
  <si>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</si>
  <si>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</si>
  <si>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</si>
  <si>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</si>
  <si>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</si>
  <si>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</si>
  <si>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</si>
  <si>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</si>
  <si>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</si>
  <si>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</si>
  <si>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</si>
  <si>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</si>
  <si>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</si>
  <si>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</si>
  <si>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</si>
  <si>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</si>
  <si>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</si>
  <si>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</si>
  <si>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t>Female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</si>
  <si>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</si>
  <si>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</si>
  <si>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</si>
  <si>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X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</si>
  <si>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</si>
  <si>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</si>
  <si>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</si>
  <si>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</si>
  <si>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</si>
  <si>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</si>
  <si>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</si>
  <si>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</si>
  <si>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</si>
  <si>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</si>
  <si>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>nello</t>
  </si>
  <si>
    <t>1999 V</t>
  </si>
  <si>
    <t>2000 V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</si>
  <si>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</si>
  <si>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</si>
  <si>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</si>
  <si>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</si>
  <si>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</si>
  <si>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</si>
  <si>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</si>
  <si>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</si>
  <si>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</si>
  <si>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</si>
  <si>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</si>
  <si>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</si>
  <si>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</si>
  <si>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</si>
  <si>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</si>
  <si>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</si>
  <si>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</si>
  <si>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</si>
  <si>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</si>
  <si>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</si>
  <si>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</si>
  <si>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</si>
  <si>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meningitis</t>
  </si>
  <si>
    <t>pox</t>
  </si>
  <si>
    <t xml:space="preserve">                                         Õ¯Í ÀÌÛÍ ÒÎÎ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</si>
  <si>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</si>
  <si>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</si>
  <si>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</si>
  <si>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</si>
  <si>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</si>
  <si>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</si>
  <si>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</si>
  <si>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</si>
  <si>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</si>
  <si>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</si>
  <si>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</si>
  <si>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</si>
  <si>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</si>
  <si>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</si>
  <si>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</si>
  <si>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</si>
  <si>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</si>
  <si>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</si>
  <si>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</si>
  <si>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</si>
  <si>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</si>
  <si>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</si>
  <si>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</si>
  <si>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</si>
  <si>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           -Vegetables, tonnes</t>
  </si>
  <si>
    <t>I-XII</t>
  </si>
  <si>
    <t xml:space="preserve">  2.5 Brick made by cement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</si>
  <si>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</si>
  <si>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</si>
  <si>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</si>
  <si>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</si>
  <si>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</si>
  <si>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</si>
  <si>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</si>
  <si>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Candy</t>
  </si>
  <si>
    <t>Flour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</si>
  <si>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</si>
  <si>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</si>
  <si>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</si>
  <si>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</si>
  <si>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</si>
  <si>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</si>
  <si>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</si>
  <si>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</si>
  <si>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</si>
  <si>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</si>
  <si>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</si>
  <si>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</si>
  <si>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</si>
  <si>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</si>
  <si>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</si>
  <si>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</si>
  <si>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</si>
  <si>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</si>
  <si>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</si>
  <si>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</si>
  <si>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</si>
  <si>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</si>
  <si>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</si>
  <si>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</si>
  <si>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</si>
  <si>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</si>
  <si>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thous.per.km</t>
  </si>
  <si>
    <t>thous.person</t>
  </si>
  <si>
    <t>thous.t.km</t>
  </si>
  <si>
    <t>thous.t</t>
  </si>
  <si>
    <t>piece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</si>
  <si>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</si>
  <si>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</si>
  <si>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</si>
  <si>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</si>
  <si>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t>õýìæèõ</t>
  </si>
  <si>
    <t xml:space="preserve">                  - cooperatives</t>
  </si>
  <si>
    <t xml:space="preserve">                  - other</t>
  </si>
  <si>
    <t>thous.¥</t>
  </si>
  <si>
    <t xml:space="preserve"> Unemployed people at the end of the particular month</t>
  </si>
  <si>
    <t>1999 IX</t>
  </si>
  <si>
    <t>Æàðãàëàíò</t>
  </si>
  <si>
    <t>Öýíõýð</t>
  </si>
  <si>
    <t>ªíäºð-Óëààí</t>
  </si>
  <si>
    <t>3.10 ýì/ìîä</t>
  </si>
  <si>
    <t>Ýñãèé</t>
  </si>
  <si>
    <t>Felt</t>
  </si>
  <si>
    <t>Newspaper</t>
  </si>
  <si>
    <t>Printings</t>
  </si>
  <si>
    <t xml:space="preserve">                - graduated any school</t>
  </si>
  <si>
    <t>2004 I-XII</t>
  </si>
  <si>
    <t>2002  I-XII</t>
  </si>
  <si>
    <t>Õ¿ñíýãò</t>
  </si>
  <si>
    <t xml:space="preserve">% of preventive 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</si>
  <si>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</si>
  <si>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</si>
  <si>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</si>
  <si>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</si>
  <si>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</si>
  <si>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</si>
  <si>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</si>
  <si>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</si>
  <si>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</si>
  <si>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</si>
  <si>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</si>
  <si>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</si>
  <si>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Öí/Tsn</t>
  </si>
  <si>
    <t>Òº/To</t>
  </si>
  <si>
    <t>Áó/Bu</t>
  </si>
  <si>
    <t>ªó/Ou</t>
  </si>
  <si>
    <t>Ýì/Em</t>
  </si>
  <si>
    <t>Tsetserleg</t>
  </si>
  <si>
    <t>Ìîäîí òýðýã</t>
  </si>
  <si>
    <t xml:space="preserve">  Wooden cart</t>
  </si>
  <si>
    <t xml:space="preserve">  3.4 leather boots</t>
  </si>
  <si>
    <t xml:space="preserve"> Of which:  -  state-owned enterprises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</si>
  <si>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</si>
  <si>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</si>
  <si>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</si>
  <si>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</si>
  <si>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</si>
  <si>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</si>
  <si>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</si>
  <si>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t xml:space="preserve">  </t>
  </si>
  <si>
    <t>×èõýð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</si>
  <si>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</si>
  <si>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</si>
  <si>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</si>
  <si>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</si>
  <si>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>Õàíãàé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</si>
  <si>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</si>
  <si>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</si>
  <si>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</si>
  <si>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</si>
  <si>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</si>
  <si>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</si>
  <si>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</si>
  <si>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</si>
  <si>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</si>
  <si>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</si>
  <si>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</si>
  <si>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</si>
  <si>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</si>
  <si>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</si>
  <si>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</si>
  <si>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</si>
  <si>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</si>
  <si>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</si>
  <si>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</si>
  <si>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</si>
  <si>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</si>
  <si>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</si>
  <si>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</si>
  <si>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</si>
  <si>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</si>
  <si>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</si>
  <si>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</si>
  <si>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</si>
  <si>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</si>
  <si>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</si>
  <si>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</si>
  <si>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</si>
  <si>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</si>
  <si>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</si>
  <si>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</si>
  <si>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</si>
  <si>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</si>
  <si>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 xml:space="preserve">   Total</t>
  </si>
  <si>
    <t>women</t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</si>
  <si>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</si>
  <si>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</si>
  <si>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</si>
  <si>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</si>
  <si>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</si>
  <si>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</si>
  <si>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</si>
  <si>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</si>
  <si>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</si>
  <si>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</si>
  <si>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</si>
  <si>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</si>
  <si>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</si>
  <si>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</si>
  <si>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</si>
  <si>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</si>
  <si>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</si>
  <si>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</si>
  <si>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</si>
  <si>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</si>
  <si>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</si>
  <si>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</si>
  <si>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</si>
  <si>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</si>
  <si>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</si>
  <si>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</si>
  <si>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</si>
  <si>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</si>
  <si>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</si>
  <si>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</si>
  <si>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</si>
  <si>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</si>
  <si>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</si>
  <si>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</si>
  <si>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</si>
  <si>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</si>
  <si>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</si>
  <si>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</si>
  <si>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</si>
  <si>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</si>
  <si>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</si>
  <si>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</si>
  <si>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</si>
  <si>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</si>
  <si>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</si>
  <si>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</si>
  <si>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</si>
  <si>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</si>
  <si>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</si>
  <si>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</si>
  <si>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</si>
  <si>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</si>
  <si>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 xml:space="preserve">  3.15 other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</si>
  <si>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</si>
  <si>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</si>
  <si>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</si>
  <si>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</si>
  <si>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</si>
  <si>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</si>
  <si>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</si>
  <si>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Äóëààí</t>
  </si>
  <si>
    <t>Ìîíãîë ãóòàë</t>
  </si>
  <si>
    <t xml:space="preserve">  National footwear</t>
  </si>
  <si>
    <t>õîñ</t>
  </si>
  <si>
    <t>pairs</t>
  </si>
  <si>
    <t>Ñàâõèí ãóòàë</t>
  </si>
  <si>
    <t>3.16 öýâýð óñ</t>
  </si>
  <si>
    <t>ìÿí. ì3</t>
  </si>
  <si>
    <t>thous.m3</t>
  </si>
  <si>
    <t>ìÿí.ì3</t>
  </si>
  <si>
    <t>Äèçèíòåðè</t>
  </si>
  <si>
    <t>2003  I-XII</t>
  </si>
  <si>
    <t>2003 I-XII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</si>
  <si>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</si>
  <si>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</si>
  <si>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</si>
  <si>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</si>
  <si>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</si>
  <si>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</si>
  <si>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</si>
  <si>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</si>
  <si>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</si>
  <si>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</si>
  <si>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</si>
  <si>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</si>
  <si>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</si>
  <si>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Á¿ãä</t>
  </si>
  <si>
    <t>2001 I-XII</t>
  </si>
  <si>
    <t>1999 X</t>
  </si>
  <si>
    <t>Îðîí íóòãèéí òºñâèéí îðëîãî, ñàÿ.òºã</t>
  </si>
  <si>
    <t xml:space="preserve"> Complex ger</t>
  </si>
  <si>
    <t>hilis</t>
  </si>
  <si>
    <t>¨ëîì</t>
  </si>
  <si>
    <t>Íÿ-</t>
  </si>
  <si>
    <t>ðàéí</t>
  </si>
  <si>
    <t>¿æèë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</si>
  <si>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</si>
  <si>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</si>
  <si>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</si>
  <si>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</si>
  <si>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</si>
  <si>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</si>
  <si>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</si>
  <si>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</si>
  <si>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</si>
  <si>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</si>
  <si>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</si>
  <si>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</si>
  <si>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</si>
  <si>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</si>
  <si>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</si>
  <si>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</si>
  <si>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</si>
  <si>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</si>
  <si>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</si>
  <si>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</si>
  <si>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</si>
  <si>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</si>
  <si>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</si>
  <si>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</si>
  <si>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</si>
  <si>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</si>
  <si>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</si>
  <si>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>1999 IY</t>
  </si>
  <si>
    <t>Medicinal check-up</t>
  </si>
  <si>
    <t xml:space="preserve"> ñýðãèéëýõ ¿çëýã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</si>
  <si>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</si>
  <si>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</si>
  <si>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</si>
  <si>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</si>
  <si>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</si>
  <si>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</si>
  <si>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</si>
  <si>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</si>
  <si>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</si>
  <si>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 xml:space="preserve"> Ä¿í</t>
  </si>
  <si>
    <t>SOUM</t>
  </si>
  <si>
    <t>3.7 ýñãèé</t>
  </si>
  <si>
    <t xml:space="preserve">  ì</t>
  </si>
  <si>
    <t>2000 I</t>
  </si>
  <si>
    <t>Unemployed people - total</t>
  </si>
  <si>
    <t>Of which : women</t>
  </si>
  <si>
    <t>By educational levels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</si>
  <si>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</si>
  <si>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</si>
  <si>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</si>
  <si>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</si>
  <si>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</si>
  <si>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</si>
  <si>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</si>
  <si>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</si>
  <si>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</si>
  <si>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</si>
  <si>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</si>
  <si>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</si>
  <si>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</si>
  <si>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</si>
  <si>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</si>
  <si>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</si>
  <si>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</si>
  <si>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</si>
  <si>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2004  I-XII</t>
  </si>
  <si>
    <t>ªÎÌ¯</t>
  </si>
  <si>
    <t>Áýëòãýñýí õàäëàí  ìÿí.òí</t>
  </si>
  <si>
    <t>2009 I-XII</t>
  </si>
  <si>
    <t>2008  I-XII</t>
  </si>
  <si>
    <t>2009  I-XII</t>
  </si>
  <si>
    <t>2010  I-XII</t>
  </si>
  <si>
    <t>2011  I-XII</t>
  </si>
  <si>
    <t>2012  I-XII</t>
  </si>
  <si>
    <t>2013  I-XII</t>
  </si>
  <si>
    <t>2014  I-XII</t>
  </si>
  <si>
    <t>2015  I-XII</t>
  </si>
  <si>
    <t>2016  I-XII</t>
  </si>
  <si>
    <t>2017  I-XII</t>
  </si>
  <si>
    <t>2018  I-XII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</si>
  <si>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</si>
  <si>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</si>
  <si>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</si>
  <si>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</si>
  <si>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Õ¿ðìýí áëîê</t>
  </si>
  <si>
    <t>Âààêóóì öîíõ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</si>
  <si>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</si>
  <si>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</si>
  <si>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</si>
  <si>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</si>
  <si>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</si>
  <si>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</si>
  <si>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>2010 I-XII</t>
  </si>
  <si>
    <t>2010-I-XII</t>
  </si>
  <si>
    <t>Õóâàíöàð á¿òýýãäýõ¿¿í ¿éëäâýðëýë</t>
  </si>
  <si>
    <t>Óëààí ýñýðãýíý</t>
  </si>
  <si>
    <t>2011-I-XII</t>
  </si>
  <si>
    <t>2019  I-XII</t>
  </si>
  <si>
    <t>2020  I-XII</t>
  </si>
  <si>
    <t>2021  I-XII</t>
  </si>
  <si>
    <t>2011 I-XII</t>
  </si>
  <si>
    <r>
      <t xml:space="preserve"> Òºðºëò1                                </t>
    </r>
    <r>
      <rPr>
        <i/>
        <sz val="10"/>
        <rFont val="Arial Mon"/>
        <family val="2"/>
      </rPr>
      <t>Births</t>
    </r>
  </si>
  <si>
    <r>
      <t xml:space="preserve">Íàñ áàðàëò1                      </t>
    </r>
    <r>
      <rPr>
        <i/>
        <sz val="10"/>
        <rFont val="Arial Mon"/>
        <family val="2"/>
      </rPr>
      <t>Deaths</t>
    </r>
  </si>
  <si>
    <r>
      <t xml:space="preserve"> Öýâýð ºñºëò                     </t>
    </r>
    <r>
      <rPr>
        <i/>
        <sz val="10"/>
        <rFont val="Arial Mon"/>
        <family val="2"/>
      </rPr>
      <t>Natural increase</t>
    </r>
  </si>
  <si>
    <t xml:space="preserve">   Note :       1. Data of births and deaths were taken  from the Health organization reports.  </t>
  </si>
  <si>
    <t>2. Øèíýýð áèé áîëãîñîí àæëûí áàéðíû ìýäýý</t>
  </si>
  <si>
    <t xml:space="preserve"> 11.3 Àæ ¿éëäâýðèéí íèéò á¿òýýãäõ¿¿í, çýðýãö¿¿ëýõ ¿íýýð /ìÿí.òºã/</t>
  </si>
  <si>
    <t xml:space="preserve"> 11.3 Gross industrial products, at constant prices, /thous.tog/</t>
  </si>
  <si>
    <t xml:space="preserve"> 11.4 Ãîë íýðèéí á¿òýýãäýõ¿¿í ¿éëäâýðëýëò</t>
  </si>
  <si>
    <t xml:space="preserve">  11.4 Production of the major commodities</t>
  </si>
  <si>
    <r>
      <t xml:space="preserve">Àìáóëàòîðèéí    ýì÷èéí òîî    </t>
    </r>
    <r>
      <rPr>
        <i/>
        <sz val="8"/>
        <rFont val="Arial Mon"/>
        <family val="2"/>
      </rPr>
      <t>Number of physicians</t>
    </r>
  </si>
  <si>
    <t xml:space="preserve">                                  - Õ¿íñíèé íîãîî ãà-ãààð</t>
  </si>
  <si>
    <t xml:space="preserve">                                                  Õ¯Í ÀÌ</t>
  </si>
  <si>
    <t>2012-XII</t>
  </si>
  <si>
    <t xml:space="preserve">         2. ÝÐ¯¯Ë ÌÝÍÄ</t>
  </si>
  <si>
    <t xml:space="preserve">         2.HEALTH</t>
  </si>
  <si>
    <t xml:space="preserve">             2.1  Ýð¿¿ë ìýíäèéí ¿íäñýí ¿ç¿¿ëýëò¿¿ä</t>
  </si>
  <si>
    <t xml:space="preserve">             2.1  Main indicators of health</t>
  </si>
  <si>
    <t xml:space="preserve">          2.2  Òºðºëò, ýõ, õ¿¿õäèéí ýð¿¿ë ìýíä</t>
  </si>
  <si>
    <t xml:space="preserve">           2.2  Number of births,maternal and infant deaths</t>
  </si>
  <si>
    <t xml:space="preserve">             2.3  0-2 õ¿¿õäèéí âàêöèíæóóëàëòûí õàìðàëò</t>
  </si>
  <si>
    <t xml:space="preserve">          2.4  Õ¿í àìûí òºðºëò, íàñ áàðàëò, ñóìààð</t>
  </si>
  <si>
    <t xml:space="preserve">          2.4  Number of births and deaths, by soum</t>
  </si>
  <si>
    <t xml:space="preserve">         2.5  Õàëäâàðò ºâ÷íººð ºâ÷ëºãñäèéí òîî</t>
  </si>
  <si>
    <t xml:space="preserve">          2.5 Number of infectious disease cases</t>
  </si>
  <si>
    <t>2013  I</t>
  </si>
  <si>
    <t>2013/2011%</t>
  </si>
  <si>
    <t>2013/2012%</t>
  </si>
  <si>
    <t>Хэрчсэн гурил</t>
  </si>
  <si>
    <t>Бууз</t>
  </si>
  <si>
    <t>Хиам</t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</si>
  <si>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</si>
  <si>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</si>
  <si>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</si>
  <si>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</si>
  <si>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sausage</t>
  </si>
  <si>
    <t>buuz</t>
  </si>
  <si>
    <t>2013 I</t>
  </si>
  <si>
    <t>2012 I-XII</t>
  </si>
  <si>
    <t>2013-I</t>
  </si>
  <si>
    <t xml:space="preserve">             2.3 0-2 Expanded immunization coverage for infants</t>
  </si>
  <si>
    <t>Îðîí íóòãèéí áàéãóóëëàãûí çàðëàãà, сая төг</t>
  </si>
  <si>
    <t xml:space="preserve"> Of which ; by age group</t>
  </si>
  <si>
    <t>5. REGISTERED UNEMPLOYMENT</t>
  </si>
  <si>
    <t xml:space="preserve">            5.1. Number of registered unemployed people, by causes</t>
  </si>
  <si>
    <t>5.2. Regestered unemployment, by soums</t>
  </si>
  <si>
    <t>5.3 Registered unemployment, by education levels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</si>
  <si>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</si>
  <si>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</si>
  <si>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</si>
  <si>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                           10.2 Sold production of the industry, at current price, mln.tog</t>
  </si>
  <si>
    <r>
      <t xml:space="preserve">Төрөлт                   </t>
    </r>
    <r>
      <rPr>
        <i/>
        <sz val="8"/>
        <rFont val="Arial Mon"/>
        <family val="2"/>
      </rPr>
      <t>Births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</si>
  <si>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</si>
  <si>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</si>
  <si>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</si>
  <si>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</si>
  <si>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</si>
  <si>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</si>
  <si>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</si>
  <si>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</si>
  <si>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t>Pure drinks</t>
  </si>
  <si>
    <t>ì2</t>
  </si>
  <si>
    <t>m2</t>
  </si>
  <si>
    <t>2.6 Ваакуум цонх</t>
  </si>
  <si>
    <t>Савласан цэвэр ус</t>
  </si>
  <si>
    <t>Түгээсэн цýâýð óñ</t>
  </si>
  <si>
    <t>3. Тайлант сард идэвхгүй болсон ажил хайгч</t>
  </si>
  <si>
    <r>
      <t>ì</t>
    </r>
    <r>
      <rPr>
        <vertAlign val="superscript"/>
        <sz val="8"/>
        <rFont val="Arial Mon"/>
        <family val="2"/>
      </rPr>
      <t>3</t>
    </r>
  </si>
  <si>
    <t>Үйлдвэрийн аргаар бэлтгэсэн малын мах</t>
  </si>
  <si>
    <t>2013-XII</t>
  </si>
  <si>
    <t>2014-I</t>
  </si>
  <si>
    <t>2014 I</t>
  </si>
  <si>
    <t>2013 I-XII</t>
  </si>
  <si>
    <t>2014  I</t>
  </si>
  <si>
    <t>2014/2013%</t>
  </si>
  <si>
    <t>.</t>
  </si>
  <si>
    <t>2014/2011%</t>
  </si>
  <si>
    <t>2014/2012%</t>
  </si>
  <si>
    <t>2014/2013. %</t>
  </si>
  <si>
    <t>2013-II</t>
  </si>
  <si>
    <t>2014-II</t>
  </si>
  <si>
    <t>2013 II</t>
  </si>
  <si>
    <t>2014 II</t>
  </si>
  <si>
    <r>
      <t xml:space="preserve"> </t>
    </r>
    <r>
      <rPr>
        <i/>
        <sz val="7"/>
        <rFont val="Arial"/>
        <family val="2"/>
      </rPr>
      <t>Soum</t>
    </r>
  </si>
  <si>
    <t>2013  II</t>
  </si>
  <si>
    <t>2014  II</t>
  </si>
  <si>
    <t>Бүтээгдэхүүний</t>
  </si>
  <si>
    <t>нэр төрөл</t>
  </si>
  <si>
    <t>Суурь үнэ</t>
  </si>
  <si>
    <r>
      <t>/төг/  P</t>
    </r>
    <r>
      <rPr>
        <vertAlign val="subscript"/>
        <sz val="7"/>
        <rFont val="Arial Mon"/>
        <family val="2"/>
      </rPr>
      <t>0</t>
    </r>
  </si>
  <si>
    <t xml:space="preserve"> НБ  GP</t>
  </si>
  <si>
    <t>5.1. Бүртгэлтэй ажилгүйчүүдийн тоо, шалтгаанаар</t>
  </si>
  <si>
    <t>Бүгд</t>
  </si>
  <si>
    <t>Үүнээс: эмэгтэй</t>
  </si>
  <si>
    <t>1. Өмнөх сарын эцэст байсан ажилгүйчүүд-бүгд</t>
  </si>
  <si>
    <t>2. Тайлант сард нэмэгдсэн ажилгүйчүүд-бүгд</t>
  </si>
  <si>
    <t xml:space="preserve">     Үүнээс: орон тооны цомхтголоор</t>
  </si>
  <si>
    <t xml:space="preserve">             - байгууллага татан буугдсан</t>
  </si>
  <si>
    <t xml:space="preserve">             - өөр газраас шилжиж ирсэн</t>
  </si>
  <si>
    <t xml:space="preserve">             - сургууль төгссөн</t>
  </si>
  <si>
    <t xml:space="preserve">             - цэргээс халагдсан</t>
  </si>
  <si>
    <t xml:space="preserve">             - Мэргэжил ур чадвараа нэмэгдүүлэн ашиг орлого         нэмэгдүүлэх</t>
  </si>
  <si>
    <t xml:space="preserve">             - цалин багатайгаас</t>
  </si>
  <si>
    <t xml:space="preserve">             - бусад</t>
  </si>
  <si>
    <t>4.Тайлант сард ажилд орсон ажилгүйчүүд</t>
  </si>
  <si>
    <t xml:space="preserve">    Үүнээс : -улсын үйлдвэрийн газар</t>
  </si>
  <si>
    <t xml:space="preserve">                  - нөхөрлөл, компани</t>
  </si>
  <si>
    <t xml:space="preserve">                  - хоршоо</t>
  </si>
  <si>
    <t xml:space="preserve">                  - төрийн төсөвт байгууллага</t>
  </si>
  <si>
    <t xml:space="preserve">                  - бусад</t>
  </si>
  <si>
    <t>5. Тайлант сарын эцэст байгаа ажилгүйчүүд- бүгд</t>
  </si>
  <si>
    <t>Үүнээс: насны бүлгээр</t>
  </si>
  <si>
    <t xml:space="preserve">5.2. Бүртгэлтэйажилгүйчүүд, сумаар      </t>
  </si>
  <si>
    <t>Үүнээс: эм</t>
  </si>
  <si>
    <t>Өсөлт, бууралт</t>
  </si>
  <si>
    <t>Сум</t>
  </si>
  <si>
    <t>Их</t>
  </si>
  <si>
    <t>Чу</t>
  </si>
  <si>
    <t>Хн</t>
  </si>
  <si>
    <t>Та</t>
  </si>
  <si>
    <t>Өу</t>
  </si>
  <si>
    <t>Эм</t>
  </si>
  <si>
    <t>Жа</t>
  </si>
  <si>
    <t>Цц</t>
  </si>
  <si>
    <t>Хр</t>
  </si>
  <si>
    <t>Бц</t>
  </si>
  <si>
    <t>Өл</t>
  </si>
  <si>
    <t>Өг</t>
  </si>
  <si>
    <t>Хш</t>
  </si>
  <si>
    <t>Хт</t>
  </si>
  <si>
    <t>Цн</t>
  </si>
  <si>
    <t>Тө</t>
  </si>
  <si>
    <t>Бу</t>
  </si>
  <si>
    <t>Эбу</t>
  </si>
  <si>
    <t>Цр</t>
  </si>
  <si>
    <t>Дүн</t>
  </si>
  <si>
    <t>5.3 Бүртгэлтэй ажилгүйчүүд, боловсролоор</t>
  </si>
  <si>
    <t>Зөрүү +,-</t>
  </si>
  <si>
    <t>Ажилгүйчүүд- бүгд</t>
  </si>
  <si>
    <t>Боловсролын түвшингээр</t>
  </si>
  <si>
    <r>
      <t xml:space="preserve">     - Дээд </t>
    </r>
    <r>
      <rPr>
        <i/>
        <sz val="7"/>
        <rFont val="Arial"/>
        <family val="2"/>
      </rPr>
      <t>high</t>
    </r>
  </si>
  <si>
    <r>
      <t xml:space="preserve">     - Тусгай дунд </t>
    </r>
    <r>
      <rPr>
        <i/>
        <sz val="7"/>
        <rFont val="Arial"/>
        <family val="2"/>
      </rPr>
      <t>specialized secondary</t>
    </r>
  </si>
  <si>
    <t xml:space="preserve">     - Мэргэжлийн анхан шатны</t>
  </si>
  <si>
    <r>
      <t xml:space="preserve">     - бүрэн дунд </t>
    </r>
    <r>
      <rPr>
        <i/>
        <sz val="7"/>
        <rFont val="Arial"/>
        <family val="2"/>
      </rPr>
      <t>secondary I</t>
    </r>
  </si>
  <si>
    <r>
      <t xml:space="preserve">     - бүрэн бус дунд </t>
    </r>
    <r>
      <rPr>
        <i/>
        <sz val="7"/>
        <rFont val="Arial"/>
        <family val="2"/>
      </rPr>
      <t>secondary II</t>
    </r>
  </si>
  <si>
    <r>
      <t xml:space="preserve">     - бага </t>
    </r>
    <r>
      <rPr>
        <i/>
        <sz val="7"/>
        <rFont val="Arial"/>
        <family val="2"/>
      </rPr>
      <t xml:space="preserve"> primary</t>
    </r>
  </si>
  <si>
    <r>
      <t xml:space="preserve">     - боловсролгүй  </t>
    </r>
    <r>
      <rPr>
        <i/>
        <sz val="7"/>
        <rFont val="Arial"/>
        <family val="2"/>
      </rPr>
      <t>uneducated</t>
    </r>
  </si>
  <si>
    <t>АҮНБ/GIP</t>
  </si>
  <si>
    <t>Реккитиоз</t>
  </si>
  <si>
    <t xml:space="preserve">     */  Хувийн эмнэлгүүдийг оруулав.</t>
  </si>
  <si>
    <t>Эх сурвалж: Эрүүл мэндийн статистикийн мэдээгээр</t>
  </si>
  <si>
    <t xml:space="preserve">   Тайлбар: 1. Төрөлт, нас баралтыг эрүүл мэндийн байгууллагын мэдээгээр авав.</t>
  </si>
  <si>
    <t>Хөдөлмөрийн хэлтэс</t>
  </si>
  <si>
    <t>Эх сурвалж: Хөдөлмөрийн хэлтэс</t>
  </si>
  <si>
    <t>5. БҮРТГЭЛТЭЙ АЖИЛГҮЙЧҮҮД</t>
  </si>
  <si>
    <t>2013  III</t>
  </si>
  <si>
    <t>2014  III</t>
  </si>
  <si>
    <t>2013 III</t>
  </si>
  <si>
    <t>2013-III</t>
  </si>
  <si>
    <t>2014-III</t>
  </si>
  <si>
    <t>2014 III</t>
  </si>
  <si>
    <t>2013  IY</t>
  </si>
  <si>
    <t>2014  IY</t>
  </si>
  <si>
    <t>I-IY</t>
  </si>
  <si>
    <t>2013 IY</t>
  </si>
  <si>
    <t>2013-IY</t>
  </si>
  <si>
    <t>2014-IY</t>
  </si>
  <si>
    <t>2014 IY</t>
  </si>
  <si>
    <t>IY April</t>
  </si>
  <si>
    <t>2013. IY</t>
  </si>
  <si>
    <t>2014.IY</t>
  </si>
  <si>
    <t>2014. IY</t>
  </si>
  <si>
    <t xml:space="preserve">                       Ýõíèé 4  ñàðûí áàéäëààð           </t>
  </si>
  <si>
    <t>êã</t>
  </si>
  <si>
    <t>Cement, kg</t>
  </si>
  <si>
    <t>Öåìåíò</t>
  </si>
  <si>
    <t>Window glass, China, 3mm</t>
  </si>
  <si>
    <t>Öîíõíû øèë 3 ìì /120õ90/</t>
  </si>
  <si>
    <t>Spike, kg</t>
  </si>
  <si>
    <t>Òºðºë á¿ðèéí õàäààñ</t>
  </si>
  <si>
    <t>Oilcolour, kg</t>
  </si>
  <si>
    <t>Òîñîí áóäàã /õÿòàä/</t>
  </si>
  <si>
    <t>áîîäîë</t>
  </si>
  <si>
    <t>Copy paper -70gr</t>
  </si>
  <si>
    <t>Áè÷ãèéí öààñI-70ãð</t>
  </si>
  <si>
    <t>Copy paper -80gr</t>
  </si>
  <si>
    <t>Áè÷ãèéí öààñ -80 ãð</t>
  </si>
  <si>
    <t>боодол</t>
  </si>
  <si>
    <t>Candle, piece</t>
  </si>
  <si>
    <t>Ëàà /äîòîîä/</t>
  </si>
  <si>
    <t>Light bulb, 60w</t>
  </si>
  <si>
    <t>Òºðºë á¿ðèéí ãýðëèéí øèë</t>
  </si>
  <si>
    <t>Match, pack</t>
  </si>
  <si>
    <t>×¿äýíç /äîòîîä/</t>
  </si>
  <si>
    <t>165 ãð</t>
  </si>
  <si>
    <t>Laundry detergent ''OMO''</t>
  </si>
  <si>
    <t>Óãààëãûí íóíòàã /îìî/</t>
  </si>
  <si>
    <t>Beaty soap /LUX/</t>
  </si>
  <si>
    <t>Ãàðûí ñàâàí /ëþêñ/</t>
  </si>
  <si>
    <t>Laundry soap</t>
  </si>
  <si>
    <t xml:space="preserve">Áàðààíû ñàâàí </t>
  </si>
  <si>
    <t>2. Õ¿íñíèé áóñ áàðàà</t>
  </si>
  <si>
    <t>Eggs, piece</t>
  </si>
  <si>
    <t>ªíäºã</t>
  </si>
  <si>
    <t>Vegetables oil</t>
  </si>
  <si>
    <t>Óðãàìëûí òîñ</t>
  </si>
  <si>
    <t>Butter, kg</t>
  </si>
  <si>
    <t>Ìàñëî</t>
  </si>
  <si>
    <t>Salt, brown,  kg</t>
  </si>
  <si>
    <t>Áîð äàâñ</t>
  </si>
  <si>
    <t>Iodized salt, kg</t>
  </si>
  <si>
    <t>Äàâñ /îðîñ/</t>
  </si>
  <si>
    <t>Onion, kg</t>
  </si>
  <si>
    <t>Áººðºíõèé ñîíãèíî /õÿòàä/</t>
  </si>
  <si>
    <t>Carrot, kg</t>
  </si>
  <si>
    <t>Ëóóâàí</t>
  </si>
  <si>
    <t>Tumir, kg</t>
  </si>
  <si>
    <t>Ìàíæèí</t>
  </si>
  <si>
    <t>Cabbadge, kg</t>
  </si>
  <si>
    <t>Áàéöàà</t>
  </si>
  <si>
    <t>Potato, kg /mongolia/</t>
  </si>
  <si>
    <t>Òºìñ /ìîíãîë/</t>
  </si>
  <si>
    <t>2 êã</t>
  </si>
  <si>
    <t>Green tea, Goergea</t>
  </si>
  <si>
    <t>Ã¿ðæ öàé</t>
  </si>
  <si>
    <t xml:space="preserve">Sugar, kg </t>
  </si>
  <si>
    <t>Ýëñýí ÷èõýð</t>
  </si>
  <si>
    <t>Candies, kg</t>
  </si>
  <si>
    <t>Õàòóó ÷èõýð   /ãàäààä /</t>
  </si>
  <si>
    <t>ëèòð</t>
  </si>
  <si>
    <t>Milk, litre</t>
  </si>
  <si>
    <t>Øèíãýí ñ¿¿</t>
  </si>
  <si>
    <t>Yellow oil, kg</t>
  </si>
  <si>
    <t>Øàð òîñ</t>
  </si>
  <si>
    <t>Fat, kg</t>
  </si>
  <si>
    <t>ªºõºí òîñ</t>
  </si>
  <si>
    <t>Sausagas, kg</t>
  </si>
  <si>
    <t>×àíàñàí õèàì</t>
  </si>
  <si>
    <t>Horsemeat, kg</t>
  </si>
  <si>
    <t>Àäóóíû ìàõ</t>
  </si>
  <si>
    <t>Goat-meat, kg</t>
  </si>
  <si>
    <t>ßìààíû ìàõ</t>
  </si>
  <si>
    <t>Mutton, kg</t>
  </si>
  <si>
    <t>Õîíèíû ìàõ</t>
  </si>
  <si>
    <t>Beef,kg</t>
  </si>
  <si>
    <t>¯õðèéí ìàõ</t>
  </si>
  <si>
    <t>Millet, kg</t>
  </si>
  <si>
    <t>Øàð áóäàà</t>
  </si>
  <si>
    <t>Rice</t>
  </si>
  <si>
    <t>Öàãààí áóäàà</t>
  </si>
  <si>
    <t xml:space="preserve">Biscuits </t>
  </si>
  <si>
    <t>Æèãíýìýã</t>
  </si>
  <si>
    <t>250 ãð</t>
  </si>
  <si>
    <t>Macaroni, 250 gr</t>
  </si>
  <si>
    <t>Ãîéìîí /óóðàãæóóëñàí/</t>
  </si>
  <si>
    <t>Òàëõ /õóâèéí/</t>
  </si>
  <si>
    <t>Bakery, kg</t>
  </si>
  <si>
    <t xml:space="preserve">Ãóðèëàí áîîâ </t>
  </si>
  <si>
    <t xml:space="preserve">Flour, kg '' Ulaanbaatar-2'' </t>
  </si>
  <si>
    <t>Ãóðèë /Óëààíáààòðûí II çýðýã/</t>
  </si>
  <si>
    <t xml:space="preserve">Flour, kg '' Ulaanbaatar-1'' </t>
  </si>
  <si>
    <t>Ãóðèë /Óëààíáààòðûí I çýðýã/</t>
  </si>
  <si>
    <t>1. Õ¿íñíèé áàðàà</t>
  </si>
  <si>
    <t>Õýìæèõ íýãæ</t>
  </si>
  <si>
    <t>Áàðààíû íýð</t>
  </si>
  <si>
    <t>6.2 Price of selected goods</t>
  </si>
  <si>
    <t>6.2 Ãîë íýðèéí áàðààíû ¿íý</t>
  </si>
  <si>
    <t>12.3 Fiancial service</t>
  </si>
  <si>
    <t>12.3   ÑÀÍÕYYÃÈÉÍ YÉË×ÈËÃÝÝ</t>
  </si>
  <si>
    <t>12.2 Human being things and means</t>
  </si>
  <si>
    <t>12.2   ÕÓÂÜ ÕYÍÈÉ ÝÄ ÇYÉË, ÕÝÐÝÃËÝË</t>
  </si>
  <si>
    <t>12.1 Human being to apply service</t>
  </si>
  <si>
    <t>12.1   ÕÓÂÜ ÕYÍÄ ÕÀÍÄÑÀÍ YÉË×ÈËÃÝÝ</t>
  </si>
  <si>
    <t>12 Other goods and service</t>
  </si>
  <si>
    <t>12.    ÁÓÑÀÄ ÁÀÐÀÀ, YÉË×ÈËÃÝÝ</t>
  </si>
  <si>
    <t>11.2 Hotel and hostel for students service</t>
  </si>
  <si>
    <t>11.2   ÇÎ×ÈÄ ÁÓÓÄÀË ÄÎÒÓÓÐ ÁÀÉÐÍÛ YÉË×ÈËÃÝÝ</t>
  </si>
  <si>
    <t>11.1. Public cotering service</t>
  </si>
  <si>
    <t>11.1   ÍÈÉÒÈÉÍ ÕÎÎËÍÛ YÉË×ÈËÃÝÝ</t>
  </si>
  <si>
    <t>111  Hotel and hostel for students service</t>
  </si>
  <si>
    <t>11.    ÇÎ×ÈÄ ÁÓÓÄÀË, ÍÈÉÒÈÉÍ ÕÎÎË, ÄÎÒÓÓÐ ÁÀÉÐÍÛ YÉË×ÈËÃÝÝ</t>
  </si>
  <si>
    <t>10.1 Education service</t>
  </si>
  <si>
    <t>10.1   ÁÎËÎÂÑÐÎËÛÍ YÉË×ÈËÃÝÝ</t>
  </si>
  <si>
    <t>10 Education service</t>
  </si>
  <si>
    <t>10.    ÁÎËÎÂÑÐÎËÛÍ YÉË×ÈËÃÝÝ</t>
  </si>
  <si>
    <t>09.3 Book, newspaper, writes things</t>
  </si>
  <si>
    <t>09.3   ÍÎÌ, ÑÎÍÈÍ, ÁÈ×ÃÈÉÍ ÕÝÐÝÃÑÝË</t>
  </si>
  <si>
    <t>09.2 Freetime and culturesservice</t>
  </si>
  <si>
    <t>09.2   ×ªËªªÒ ÖÀÃ, ÑÎ¨ËÛÍ YÉË×ÈËÃÝÝ</t>
  </si>
  <si>
    <t>09.1   ÄÓÓ, ÄYÐÑ, ÃÝÐÝË ÇÓÐÀÃ, ÌÝÄÝÝËËÈÉÃ ÁÎËÎÂÑÐÓÓËÀÕ ÒÎÍÎÃ ÒªÕªªÐªÌÆ</t>
  </si>
  <si>
    <t>09. Freetime and cultures goods and service</t>
  </si>
  <si>
    <t>09.    ÀÌÐÀËÒ, ×ªËªªÒ ÖÀÃ, ÑÎ¨ËÛÍ ÁÀÐÀÀ, YÉË×ÈËÃÝÝ</t>
  </si>
  <si>
    <t>08.1 Communication</t>
  </si>
  <si>
    <t>08.1   ÕÎËÁÎÎÍÛ YÉË×ÈËÃÝÝ, ØÓÓÄÀÍÃÈÉÍ YÉË×ÈËÃÝÝ</t>
  </si>
  <si>
    <t>08. Communication</t>
  </si>
  <si>
    <t>08.    ÕÎËÁÎÎÍÛ ÕÝÐÝÃÑÝË, ØÓÓÄÀÍÃÈÉÍ YÉË×ÈËÃÝÝ</t>
  </si>
  <si>
    <t>07.3 Conveyances service</t>
  </si>
  <si>
    <t>07.3  ÒÝÝÂÐÈÉÍ YÉË×ÈËÃÝÝ</t>
  </si>
  <si>
    <t>07.2 Own transport means correction and service</t>
  </si>
  <si>
    <t>07.2  ÕÓÂÈÉÍ ÒÝÝÂÐÈÉÍ ÕÝÐÝÃÑËÈÉÍ ÇÀÑÂÀÐ, YÉË×ÈËÃÝÝ</t>
  </si>
  <si>
    <t>07.1 To buy transport means</t>
  </si>
  <si>
    <t>07.1  ÒÝÝÂÐÈÉÍ ÕÝÐÝÃÑËÈÉÍ ÕÓÄÀËÄÀÍ ÀÂÀËÒ</t>
  </si>
  <si>
    <t>07. Transport</t>
  </si>
  <si>
    <t>07.    ÒÝÝÂÝÐ</t>
  </si>
  <si>
    <t>06.5 To go to hospital demonstrate service</t>
  </si>
  <si>
    <t>06.3  ÝÌÍÝËÝÃÒ ÕÝÂÒÝÆ YÇYYËÑÝÍ YÉË×ÈËÃÝÝ</t>
  </si>
  <si>
    <t>06.2 Out-Patients department's service</t>
  </si>
  <si>
    <t>06.2  ÀÌÁÓËÒÎÐÛÍ YÉË×ÈËÃÝÝ</t>
  </si>
  <si>
    <t>06.01. Drug, injection and hospital's means</t>
  </si>
  <si>
    <t>06.1  ÝÌ, ÒÀÐÈÀ, ÝÌÍÝËÃÈÉÍ ÕÝÐÝÃÑÝË</t>
  </si>
  <si>
    <t>06. Drug, injection and hospital's service</t>
  </si>
  <si>
    <t>06.    ÝÌ, ÒÀÐÈÀ, ÝÌÍÝËÃÈÉÍ YÉË×ÈËÃÝÝ</t>
  </si>
  <si>
    <t>2014.III</t>
  </si>
  <si>
    <t>2013.XII</t>
  </si>
  <si>
    <t>2013.IV</t>
  </si>
  <si>
    <t>2010.XII</t>
  </si>
  <si>
    <t>2014.IV</t>
  </si>
  <si>
    <t xml:space="preserve">           Commodities and services,measuring unit</t>
  </si>
  <si>
    <t xml:space="preserve">           ÑÀÃÑÍÛ ÍÝÐ ÒªÐªË</t>
  </si>
  <si>
    <t xml:space="preserve">                                                                 6.1-í ¿ðãýëæëýë    6.1 continuation</t>
  </si>
  <si>
    <t>05.6  ÃÝÐ ÀÕÓÉÍ ÖÝÂÝÐËÝÃÝÝÍÈÉ ÁÎËÎÍ ÁÓÑÀÄ ÆÈÆÈÃ ÁÀÐÀÀ, ÃÝÐÈÉÍ YÉË×ÈËÃÝÝ</t>
  </si>
  <si>
    <t>05.5  ÃÝÐ ÀÕÓÉ, ÖÝÖÝÐËÝÃÈÉÍ ÇÎÐÈÓËÀËÒÒÀÉ ÕªÄªËÌªÐÈÉÍ ÁÀÃÀÆ ÕÝÐÝÃÑÝË</t>
  </si>
  <si>
    <t>05.4 Housekeeping glasses things and utensils</t>
  </si>
  <si>
    <t>05.4  ÃÝÐ ÀÕÓÉÍ ØÈËÝÍ ÝÄËÝË, ÑÀÂ ÑÓÓËÃÀ</t>
  </si>
  <si>
    <t>05.3 Housekeeping electrical goods</t>
  </si>
  <si>
    <t>05.3  ÃÝÐ ÀÕÓÉÍ ÖÀÕÈËÃÀÀÍ ÁÀÐÀÀ</t>
  </si>
  <si>
    <t>5.2 Housekeeping sewn,woven things</t>
  </si>
  <si>
    <t>05.2  ÃÝÐ ÀÕÓÉÍ Î¨ÌÎË, ÍÝÕÌÝË ÝÄËÝË</t>
  </si>
  <si>
    <t>05.1.2 Carpet and other floor covering</t>
  </si>
  <si>
    <t>05.1  ÃÝÐ ÀÕÓÉÍ ÒÀÂÈËÃÀ, ÕÝÐÝÃÑÝË, ÕÈÂÑ ÁÎËÎÍ ØÀËÍÛ ÁÓÑÀÄ ÄÝÂÑÃÝÐ</t>
  </si>
  <si>
    <t>05. Housekeeping furniture and housekeeping goods</t>
  </si>
  <si>
    <t>05.    ÃÝÐ ÀÕÓÉÍ ÒÀÂÈËÃÀ, ÃÝÐ ÀÕÓÉÍ ÁÀÐÀÀ</t>
  </si>
  <si>
    <t>04.4 Household gas and other fuel</t>
  </si>
  <si>
    <t>04.4  ÖÀÕÈËÃÀÀÍ, ÕÈÉÍ ÁÎËÎÍ ÁÓÑÀÄ ÒYËØ</t>
  </si>
  <si>
    <t>04.3Householding supply of water and other service</t>
  </si>
  <si>
    <t>04.3  ÓÑÀÍ ÕÀÍÃÀÌÆ ÁÎËÎÍ ÎÐÎÍ ÑÓÓÖÍÛ ÁÓÑÀÄ YÉË×ÈËÃÝÝ</t>
  </si>
  <si>
    <t>04.2 Householding supply of water and other service</t>
  </si>
  <si>
    <t>04.2  ÎÐÎÍ ÑÓÓÖÍÛ ÒÅÕÍÈÊÈÉÍ ÁÎËÎÍ ÇÀÑÂÀÐÛÍ YÉË×ÈËÃÝÝ</t>
  </si>
  <si>
    <t>04.1 Householding rental</t>
  </si>
  <si>
    <t>04.1  ÎÐÎÍ ÑÓÓÖÍÛ БОДИТ ТҮРЭЭС</t>
  </si>
  <si>
    <t>04. Household, water, gas and other fuel</t>
  </si>
  <si>
    <t>04.    ÎÐÎÍ ÑÓÓÖ, ÓÑ, ÖÀÕÈËÃÀÀÍ, ÕÈÉÍ ÁÎËÎÍ ÁÓÑÀÄ ÒYËØ</t>
  </si>
  <si>
    <t>03.2 Shoes</t>
  </si>
  <si>
    <t>03.2  ÃÓÒÀË</t>
  </si>
  <si>
    <t>03.1.3 Smole things</t>
  </si>
  <si>
    <t>03.1.3  ÆÈÆÈÃ ÝÄËÝË, ÕÝÐÝÃÑÝË</t>
  </si>
  <si>
    <t>03.1.2 Clothes</t>
  </si>
  <si>
    <t>03.1.2  ÁYÕ ÒªÐËÈÉÍ ÕÓÂÖÀÑ</t>
  </si>
  <si>
    <t>03.1 Clothes and material</t>
  </si>
  <si>
    <t>03.1.1  ÕªÂªÍ, ÁªÑ ÁÀÐÀÀ</t>
  </si>
  <si>
    <t>03.1. Clothes, material and shoes</t>
  </si>
  <si>
    <t>03.1.    ÕÓÂÖÀÑ, ÁªÑ ÁÀÐÀÀ, ÃÓÒÀË</t>
  </si>
  <si>
    <t>03. Clothes, material and shoes</t>
  </si>
  <si>
    <t>03.    ÕÓÂÖÀÑ, ÁªÑ ÁÀÐÀÀ, ÃÓÒÀË</t>
  </si>
  <si>
    <t>02.2 Smoke</t>
  </si>
  <si>
    <t>02.2 ÒÀÌÕÈ</t>
  </si>
  <si>
    <t>02.1  Intoxicating beverege and smoke</t>
  </si>
  <si>
    <t>02.1 ÑÎÃÒÓÓÐÓÓËÀÕ ÓÍÄÀÀ</t>
  </si>
  <si>
    <t>02. Intoxicating beverege and smoke</t>
  </si>
  <si>
    <t>02.   ÑÎÃÒÓÓÐÓÓËÀÕ ÓÍÄÀÀ, ÒÀÌÕÈ, ÌÀÍÑÓÓÐÓÓËÀÕ ÁÎÄÈÑ</t>
  </si>
  <si>
    <t>01.2 Unintoxicating beverege</t>
  </si>
  <si>
    <t>01.2 ÑÎÃÒÓÓÐÓÓËÀÕ ÁÓÑ ÓÍÄÀÀ</t>
  </si>
  <si>
    <t>01.1.9 Other foodstuffs</t>
  </si>
  <si>
    <t>01.1.9  ÕYÍÑÍÈÉ ÁÓÑÀÄ ÁYÒÝÝÃÄÝÕYYÍ</t>
  </si>
  <si>
    <t>01.1.8 sugar, jam, candies, chokolate and honey</t>
  </si>
  <si>
    <t>01.1.8  ÑÀÀÕÀÐ, ÆÈÌÑÍÈÉ ×ÀÍÀÌÀË, ÇªÃÈÉÍ ÁÀË, ×ÈÕÝÐ, ØÎÊÎËÀÄ</t>
  </si>
  <si>
    <t>01.1.7 Vegetanles</t>
  </si>
  <si>
    <t>01.1.7  ÕYÍÑÍÈÉ ÍÎÃÎÎ</t>
  </si>
  <si>
    <t>01.1.6 fruits</t>
  </si>
  <si>
    <t>01.1.6  ÆÈÌÑ, ÆÈÌÑÃÝÍÝ</t>
  </si>
  <si>
    <t>01.1.5 kind of fat and oil</t>
  </si>
  <si>
    <t>01.1.5  ÒªÐªË ÁYÐÈÉÍ ªªÕ, ÒÎÑ</t>
  </si>
  <si>
    <t>01.1.4 Milk and dairy products, egg</t>
  </si>
  <si>
    <t>01.1.4  ÑYY, ÑYYÍ ÁYÒÝÝÃÄÝÕYYÍ, ªÍÄªÃ</t>
  </si>
  <si>
    <t>01.1.2 meat and meat products</t>
  </si>
  <si>
    <t>01.1.2  ÌÀÕ, ÌÀÕÀÍ ÁYÒÝÝÃÄÝÕYYÍ</t>
  </si>
  <si>
    <t>01.1.1 bread, flour and rice</t>
  </si>
  <si>
    <t>01.1.1  ÒÀËÕ, ÃÓÐÈË, ÁÓÄÀÀ</t>
  </si>
  <si>
    <t>FOODSTUFFS</t>
  </si>
  <si>
    <t>01.1 ÕYÍÑÍÈÉ ÁÀÐÀÀ</t>
  </si>
  <si>
    <t>01. Foodstuffs and unintoxicating beverege</t>
  </si>
  <si>
    <t>01.   ÕYÍÑÍÈÉ ÁÀÐÀÀ, ÑÎÃÒÓÓÐÓÓËÀÕ ÁÓÑ ÓÍÄÀÀ</t>
  </si>
  <si>
    <t>OVERALL INDEX</t>
  </si>
  <si>
    <t>ÅÐªÍÕÈÉ ÈÍÄÅÊÑ</t>
  </si>
  <si>
    <t xml:space="preserve">                           6.1  Consumer price index of goods and services in Arhangai province</t>
  </si>
  <si>
    <t xml:space="preserve">                          6.1  Àðõàíãàé àéìãèéí õýðýãëýýíèé áàðàà, ¿éë÷èëãýýíèé ¿íèéí èíäåêñ</t>
  </si>
  <si>
    <t>6.Price</t>
  </si>
  <si>
    <t>6.¯ÍÝ</t>
  </si>
  <si>
    <t xml:space="preserve"> Source : Police Department report</t>
  </si>
  <si>
    <t>Ýõ ñóðâàëæ : Öàãäààãèéí õýëòñèéí ìýäýýãýýð</t>
  </si>
  <si>
    <t>2014 IV</t>
  </si>
  <si>
    <t>2013 IV</t>
  </si>
  <si>
    <t>2012 I</t>
  </si>
  <si>
    <t>2013 I-IXII</t>
  </si>
  <si>
    <t>nal charges</t>
  </si>
  <si>
    <t>fighting tools</t>
  </si>
  <si>
    <t xml:space="preserve"> mln.tog</t>
  </si>
  <si>
    <t>vious crimi</t>
  </si>
  <si>
    <t>edgy and</t>
  </si>
  <si>
    <t>damage</t>
  </si>
  <si>
    <t>offences</t>
  </si>
  <si>
    <t>people</t>
  </si>
  <si>
    <t>With pre-</t>
  </si>
  <si>
    <t xml:space="preserve">Confiscated </t>
  </si>
  <si>
    <t>mount of</t>
  </si>
  <si>
    <t>caused by</t>
  </si>
  <si>
    <t>Drunk</t>
  </si>
  <si>
    <t>Group of</t>
  </si>
  <si>
    <t>áàéõ äàà</t>
  </si>
  <si>
    <t>ðýãñýë</t>
  </si>
  <si>
    <t>Total a-</t>
  </si>
  <si>
    <t>People died</t>
  </si>
  <si>
    <t>People injured</t>
  </si>
  <si>
    <t>drunk</t>
  </si>
  <si>
    <t>áàéñàí</t>
  </si>
  <si>
    <t xml:space="preserve">   ñýí</t>
  </si>
  <si>
    <t xml:space="preserve">  ýäýëæ </t>
  </si>
  <si>
    <t>çîäîîíû õý-</t>
  </si>
  <si>
    <t xml:space="preserve"> ñàÿ.òºã</t>
  </si>
  <si>
    <t>áàðñàí õ¿í</t>
  </si>
  <si>
    <t>áýðòñýí õ¿í</t>
  </si>
  <si>
    <t xml:space="preserve">Arrested </t>
  </si>
  <si>
    <t>Restored</t>
  </si>
  <si>
    <t>Ñîãòóó</t>
  </si>
  <si>
    <t>Á¿ëýãëý-</t>
  </si>
  <si>
    <t>Õ¿¿õýä</t>
  </si>
  <si>
    <t>¯¿íýýñ: ÿë</t>
  </si>
  <si>
    <t>õóòãà, ìýñ</t>
  </si>
  <si>
    <t>õèðîë</t>
  </si>
  <si>
    <t xml:space="preserve">óëìààñ íàñ </t>
  </si>
  <si>
    <t xml:space="preserve">óëìààñ ãýìòñýí </t>
  </si>
  <si>
    <t>ëàãäñàí</t>
  </si>
  <si>
    <t xml:space="preserve">ëýãäñýí </t>
  </si>
  <si>
    <t>Crime committed by</t>
  </si>
  <si>
    <t xml:space="preserve">          Offenders</t>
  </si>
  <si>
    <t>Õóðààãäñàí</t>
  </si>
  <si>
    <t>Íèéò õî-</t>
  </si>
  <si>
    <t>Ãýìò õýðãèéí</t>
  </si>
  <si>
    <t>Áàðèâ÷-</t>
  </si>
  <si>
    <t>Ýð¿¿ëæ¿¿</t>
  </si>
  <si>
    <t xml:space="preserve"> Õýðýã ¿éëäýõäýý</t>
  </si>
  <si>
    <t xml:space="preserve">      Á¿õ õîëáîãäîã÷</t>
  </si>
  <si>
    <t xml:space="preserve">  NUMBER OF OFFENDERS AND TOTAL AMOUNT OF DAMAGE CAUSED BY OFFENCES</t>
  </si>
  <si>
    <t xml:space="preserve">       ÃÝÌÒ ÕÝÐÝÃ ¯ÉËÄÝÃ×ÄÈÉÍ ÒÎÎ ÁÀ Ó×ÈÐÑÀÍ ÕÎÕÈÐÎË</t>
  </si>
  <si>
    <t xml:space="preserve">                                            Source : Police Department report</t>
  </si>
  <si>
    <t xml:space="preserve">                                    Ýõ ñóðâàëæ : Öàãäààãèéí õýëòñèéí ìýäýýãýýð</t>
  </si>
  <si>
    <t>Crime rate, by percent</t>
  </si>
  <si>
    <t>Ãýìò õýðãèéí èëð¿¿ëýëò</t>
  </si>
  <si>
    <t>population of 18 and above ages</t>
  </si>
  <si>
    <t>á¿ðòãýãäñýí ãýìò õýðãèéí òîî</t>
  </si>
  <si>
    <t>Number of offences per 10000</t>
  </si>
  <si>
    <t xml:space="preserve">18 áà ò¿¿íýýñ äýýø íàñíû 10000 õ¿íä íîîãäîõ </t>
  </si>
  <si>
    <t>Crime against computer information safety</t>
  </si>
  <si>
    <t>Êîìïüòåðèéí ìýäýýëëèéí ýñðýã ãýìò õýðýã</t>
  </si>
  <si>
    <t xml:space="preserve">Crime against military service </t>
  </si>
  <si>
    <t>Öýðãèéí àëáàíû ýñðýã ãýìò õýðýã</t>
  </si>
  <si>
    <t xml:space="preserve">Occupational related crime </t>
  </si>
  <si>
    <t>Àëáàí òóøààëûí ýñðýã ãýìò õýðýã</t>
  </si>
  <si>
    <t>Crime against judicial procedure</t>
  </si>
  <si>
    <t>Ø¿¿í òàñëàõ àæèëëàãààíû ýñðýã ãýìò õýðýã</t>
  </si>
  <si>
    <t>Crime against administrative rule</t>
  </si>
  <si>
    <t>Çàõèðãààíû æóðìûí ýñðýã ãýìò õýðýã</t>
  </si>
  <si>
    <t>áàéäàë, àøèãëàëòûí æóðìûí ýñðýã ãýìò õýðýã</t>
  </si>
  <si>
    <t>Crime against traffic safety and use</t>
  </si>
  <si>
    <t xml:space="preserve">Òýýâðèéí õýðýãñëèéí õºäºëãººíèé àþóëã¿é </t>
  </si>
  <si>
    <t>Crime against environmental protection</t>
  </si>
  <si>
    <t>Áàéãàëü õàìãààëàõ æóðìûí ýñðýã ãýìò õýðýã</t>
  </si>
  <si>
    <t>Crime against population health</t>
  </si>
  <si>
    <t>Õ¿í àìûí ýð¿¿ë ìýíäèéí ýñðýã ãýìò õýðýã</t>
  </si>
  <si>
    <t>Crime against social safety</t>
  </si>
  <si>
    <t xml:space="preserve">Íèéãìèéí àþóëã¿é áàéäëûí ýñðýã ãýìò õýðýã </t>
  </si>
  <si>
    <t>Crime against economic entity</t>
  </si>
  <si>
    <t>Àæ àõóé íýãæèéí ýñðýã ãýìò õýðýã</t>
  </si>
  <si>
    <t>Crime against national safety</t>
  </si>
  <si>
    <t>¯íäýñíèé àþóëã¿é áàéäëûí ýñðýã ãýìò õýðýã</t>
  </si>
  <si>
    <t>forgery</t>
  </si>
  <si>
    <t>çàâøèõ, ¿ðýãä¿¿ëýõ</t>
  </si>
  <si>
    <t xml:space="preserve">fraud </t>
  </si>
  <si>
    <t>çàëèëàí</t>
  </si>
  <si>
    <t>robber</t>
  </si>
  <si>
    <t xml:space="preserve">äýýðýì </t>
  </si>
  <si>
    <t xml:space="preserve">mugging </t>
  </si>
  <si>
    <t>áóëààëò</t>
  </si>
  <si>
    <t>theft of proferty</t>
  </si>
  <si>
    <t>õóëãàé</t>
  </si>
  <si>
    <t>Of which :</t>
  </si>
  <si>
    <t>¯¿íýýñ:</t>
  </si>
  <si>
    <t xml:space="preserve">Crime against ownership right </t>
  </si>
  <si>
    <t>ªì÷ëºõ ýðõèéí ýñðýã ãýìò õýðýã</t>
  </si>
  <si>
    <t>and freedom of individuals</t>
  </si>
  <si>
    <t>÷ºëººíèé ýñðýã ãýìò õýðýã</t>
  </si>
  <si>
    <t>Crime against political and other rights</t>
  </si>
  <si>
    <t>Èðãýäèéí óëñ òºðèéí áîëîí áóñàä ýðõ, ýðõ</t>
  </si>
  <si>
    <t>morality</t>
  </si>
  <si>
    <t>ãýìò õýðýã</t>
  </si>
  <si>
    <t>Crime against child, family and social</t>
  </si>
  <si>
    <t xml:space="preserve">Õ¿¿õýä, ãýð á¿ë, íèéãìèéí ¸ñ ñóðòàõóóíû ýñðýã </t>
  </si>
  <si>
    <t>and reputation</t>
  </si>
  <si>
    <t>ýñðýã ãýìò õýðýã</t>
  </si>
  <si>
    <t>Crime against human freedom, rights</t>
  </si>
  <si>
    <t xml:space="preserve">Õ¿íèé ýðõ, ýðõ ÷ºëºº, àëäàð õ¿íä, íýð òºðèéí </t>
  </si>
  <si>
    <t>death due to unfortunate occasion</t>
  </si>
  <si>
    <t>áóñäûã àìèà õîðëîõîä õ¿ðãýõ</t>
  </si>
  <si>
    <t>offences againt the freedom and health of individuals</t>
  </si>
  <si>
    <t>èðãýäèéí ýðõ ÷ºëºº, ýð¿¿ë ìýíäèéí ýñðýã</t>
  </si>
  <si>
    <t>negligent murder</t>
  </si>
  <si>
    <t>áóñäûã áîëãîîìæã¿é àëàõ</t>
  </si>
  <si>
    <t>attempted murder</t>
  </si>
  <si>
    <t>õ¿íèéã ñàíààòàé àëàõ</t>
  </si>
  <si>
    <t>Crime against human life and health (or physical well-being)</t>
  </si>
  <si>
    <t>Õ¿íèé àìü áèå, ýð¿¿ë ìýíäèéí ýñðýã ãýìò õýðýã</t>
  </si>
  <si>
    <t>Committed offences-Total</t>
  </si>
  <si>
    <t>Á¿ðòãýãäñýí õýðýã-á¿ãä</t>
  </si>
  <si>
    <t>Compare with par-</t>
  </si>
  <si>
    <t>¿åòýé õàðüöóóëñàí</t>
  </si>
  <si>
    <t>April</t>
  </si>
  <si>
    <t>ªíãºðñºí îíû ìºí</t>
  </si>
  <si>
    <t>2012 îíû ìºí</t>
  </si>
  <si>
    <t>IV</t>
  </si>
  <si>
    <t xml:space="preserve">      Ãàðàëò       Number of offences</t>
  </si>
  <si>
    <t>Types of offences</t>
  </si>
  <si>
    <t>Õýðãèéí òºðºë</t>
  </si>
  <si>
    <t xml:space="preserve">                   3.1  Number of offences  committed in Arhangai province, by types</t>
  </si>
  <si>
    <t xml:space="preserve">                      3.1 Àðõàíãàé àéìàãò á¿ðòãýãäñýí ãýìò õýðãèéí òîî, òºðëººð</t>
  </si>
  <si>
    <t>3. CRIME</t>
  </si>
  <si>
    <t>3. ÃÝÌÒ ÕÝÐÝÃ</t>
  </si>
  <si>
    <t xml:space="preserve">Pregnancy and nursing mothers </t>
  </si>
  <si>
    <t>Æèðýìñýí áîëîí õºõ¿¿ë ýõ÷¿¿äèéí ìºíãºí òýòãýìæ</t>
  </si>
  <si>
    <t>Famous mothers I</t>
  </si>
  <si>
    <t xml:space="preserve">Àëäàðò ýõèéí </t>
  </si>
  <si>
    <t>Àëäàð öîëòîé àõìàäóóäàä ¿ç¿¿ëñýí õºíãºëºëò</t>
  </si>
  <si>
    <t>Хүнс тэжээл хөтөлбөрийн зардал</t>
  </si>
  <si>
    <t>Financial assistance for new baby</t>
  </si>
  <si>
    <t>Øèíýýð òºðñºí õ¿¿õäèéí ìºíãºí òóñëàìæ</t>
  </si>
  <si>
    <t>Childrens of subsidy</t>
  </si>
  <si>
    <t>Õ¿¿õäèéí ìºíãºí òýòãýìæ</t>
  </si>
  <si>
    <t>of which:</t>
  </si>
  <si>
    <t>Óëñûí òºñâººñ îëãîñîí òýòãýìæ, òóñëàìæ</t>
  </si>
  <si>
    <t>Îëîí íèéòèéí îðîëöîîíä ò¿øèãëýñýí õàëàìæèéí ¿éë÷èëãýý</t>
  </si>
  <si>
    <t>Амьжигааг дэмжих зөвлөлийн гишүүн нийгмийн ажилтны урамшуулал+халамжийн үйл ажтллагааны зардал</t>
  </si>
  <si>
    <t>E. Other</t>
  </si>
  <si>
    <t>ä. Áóñàä</t>
  </si>
  <si>
    <t>Õàëàìæèéí áóñàä õºíãºëºëò</t>
  </si>
  <si>
    <t>Discounted assistance for the disabled</t>
  </si>
  <si>
    <t>ÕÁ-òýé èðãýíä ¿ç¿¿ëñýí òóñëàìæ õºíãºëºëò</t>
  </si>
  <si>
    <t>Discounted assistance for the elderly</t>
  </si>
  <si>
    <t>Àõìàä íàñòàíä ¿ç¿¿ëñýí òóñëàìæ õºíãºëºëò</t>
  </si>
  <si>
    <t>D. Discount</t>
  </si>
  <si>
    <t>ã. Õºíãºëºëò</t>
  </si>
  <si>
    <t>Íèéãìèéí äýìæëýã òóñëàëöàà øààðäëàãàòàé èðãýíä ¿ç¿¿ëñýí òóñëàìæ</t>
  </si>
  <si>
    <t>Financial assistance for famous mothers II dicoration elderly</t>
  </si>
  <si>
    <t>Àëäàðò ýõèéí  îäîíòîé ýõ÷¿¿äýä îëãîñîí ìºíãºí òóñëàìæ</t>
  </si>
  <si>
    <t>ÕÁ-òýé õ¿¿õäèéã àñàð÷ áóé èðãýíèé ÍÌÒ</t>
  </si>
  <si>
    <t>Other</t>
  </si>
  <si>
    <t>16 хүртэлх насны байнгын асаргаа шаардлагатай хүүхдийн НМТ</t>
  </si>
  <si>
    <t>Бүтэн өнчин хүүхэд+гэр бүлийн хүчирхийллийн улмаас гэр бүлдээ асрамжлилж буй</t>
  </si>
  <si>
    <t>ÁªÕÀªñãºñºí èðãýíèé ÍÌÒ</t>
  </si>
  <si>
    <t>ХБ+ХБ гэртээ асарч буй</t>
  </si>
  <si>
    <t>ÕÁ-òýé èðãýíèéã àñàð÷ áóé èðãýíèé ÍÌÒ</t>
  </si>
  <si>
    <t>Ахмад настанг асарч буй+ахмад настанг гэртээ асрамжилж буй</t>
  </si>
  <si>
    <t>Àõìàä íàñòàíûã àñàð÷ áóé èðãýíèé ÍÌÒ</t>
  </si>
  <si>
    <t xml:space="preserve">¿¿íýýñ :  </t>
  </si>
  <si>
    <t>B. Financial subsidy condition</t>
  </si>
  <si>
    <t>á. Íºõöºëò ìºíãºí òýòãýìæ</t>
  </si>
  <si>
    <t>A. Welfare of pension</t>
  </si>
  <si>
    <t>à. Õàëàìæèéí òýòãýâýð</t>
  </si>
  <si>
    <t>Íèéãìèéí õàëàìæèéí ñàíãààñ îëãîñîí á¿ãä:</t>
  </si>
  <si>
    <t>Õ¿íèé õºãæèë ñàí</t>
  </si>
  <si>
    <t>Íèéãìèéí õàëàìæ ¿éë÷èëãýýíèé íèéò çàðäàë</t>
  </si>
  <si>
    <t>persons</t>
  </si>
  <si>
    <t>(thous.¥)</t>
  </si>
  <si>
    <t>Subsidy</t>
  </si>
  <si>
    <t>õ¿íèé òîî</t>
  </si>
  <si>
    <t>(ìÿí,òºã)</t>
  </si>
  <si>
    <t>Õàìðàãäñàí</t>
  </si>
  <si>
    <t>Îëãîñîí òýòãýìæ</t>
  </si>
  <si>
    <t xml:space="preserve">         Íèéãìèéí õàëàìæèéí ñàíãèéí çàðöóóëàëò</t>
  </si>
  <si>
    <t>5.1 CONSUMPTION OF FUND FOR SOCIAL WELFARE</t>
  </si>
  <si>
    <t>5.1 ÍÈÉÃÌÈÉÍ ÕÀËÀÌÆÈÉÍ ÑÀÍÃÈÉÍ ÇÀÐÖÓÓËÀËÒ</t>
  </si>
  <si>
    <t>TOTAL</t>
  </si>
  <si>
    <t>Ä¯Í</t>
  </si>
  <si>
    <t>Social Insurance Department</t>
  </si>
  <si>
    <t>Íèéãìèéí äààòãàëûí õýëòýñ</t>
  </si>
  <si>
    <t>Õóâü</t>
  </si>
  <si>
    <t>Ã/Å</t>
  </si>
  <si>
    <t>Ò/P</t>
  </si>
  <si>
    <t xml:space="preserve"> õóâü</t>
  </si>
  <si>
    <t xml:space="preserve">                  Fund of health insurance</t>
  </si>
  <si>
    <t xml:space="preserve">                    Pensionel insurance</t>
  </si>
  <si>
    <t>Òýòãýìæèéí äààòãàëûí ñàí</t>
  </si>
  <si>
    <t xml:space="preserve">            Ýð¿¿ë ìýíäèéí äààòãàëûí ñàí </t>
  </si>
  <si>
    <t xml:space="preserve">              Òýòãýâðèéí äààòãàëûí ñàí</t>
  </si>
  <si>
    <r>
      <t xml:space="preserve">                                                                                                   Óëñààñ àâàõ ñàíõ¿¿æèëò </t>
    </r>
    <r>
      <rPr>
        <b/>
        <i/>
        <sz val="8"/>
        <rFont val="Arial Mon"/>
        <family val="2"/>
      </rPr>
      <t>Finances from state budget</t>
    </r>
  </si>
  <si>
    <t>Õàñó øèâýðò, Ñóâä  ðàøààí ñóâèëàë</t>
  </si>
  <si>
    <t>Private hospitals</t>
  </si>
  <si>
    <t>Õ/ýìíýëã¿¿ä</t>
  </si>
  <si>
    <t>ªðõèéí ýìíýëýã¿¿ä</t>
  </si>
  <si>
    <t>Hospital</t>
  </si>
  <si>
    <t>Í/ýìíýëýã</t>
  </si>
  <si>
    <t>õóâü</t>
  </si>
  <si>
    <r>
      <t>Ã/</t>
    </r>
    <r>
      <rPr>
        <i/>
        <sz val="8"/>
        <rFont val="Arial Mon"/>
        <family val="2"/>
      </rPr>
      <t>Å</t>
    </r>
  </si>
  <si>
    <r>
      <t>Ò/</t>
    </r>
    <r>
      <rPr>
        <i/>
        <sz val="8"/>
        <rFont val="Arial Mon"/>
        <family val="2"/>
      </rPr>
      <t>P</t>
    </r>
  </si>
  <si>
    <t>Çºð¿¿</t>
  </si>
  <si>
    <t>T/P</t>
  </si>
  <si>
    <t>Ýìèéí ñàíãóóäàä îëãîñîí</t>
  </si>
  <si>
    <t xml:space="preserve">     Ýìíýëýã¿¿äýä îëãîñîí </t>
  </si>
  <si>
    <t xml:space="preserve">        Pensioned insurance fund</t>
  </si>
  <si>
    <t>Fund of health insurance</t>
  </si>
  <si>
    <t xml:space="preserve">          øèìòãýë</t>
  </si>
  <si>
    <t xml:space="preserve"> Fund of health insurance</t>
  </si>
  <si>
    <t xml:space="preserve">     Ý.Ì-èéí äààòãàëûí ñàíãààñ</t>
  </si>
  <si>
    <t>Òýòãýâðèéí äààòãàëûí ñàí</t>
  </si>
  <si>
    <t>¯¿íýýñ   Ý Ì Ä øèìòãýë</t>
  </si>
  <si>
    <t xml:space="preserve"> Íèéãìèéí äààòãàëûí </t>
  </si>
  <si>
    <t xml:space="preserve"> Month  that is paid full pension</t>
  </si>
  <si>
    <t xml:space="preserve">   -  2 -</t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</si>
  <si>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</si>
  <si>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</si>
  <si>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</si>
  <si>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       5.1 Revenue and finances of social insurance funds</t>
  </si>
  <si>
    <t xml:space="preserve">           5.1 Íèéãìèéí äààòãàëûí ñàíãóóäûí îðëîãî, ñàíõ¿¿æèëò</t>
  </si>
  <si>
    <t xml:space="preserve">           5. REVENUE AND EXPENDITURE OF  SOCIAL INSURANCE FUNDS</t>
  </si>
  <si>
    <t xml:space="preserve">                         </t>
  </si>
  <si>
    <t xml:space="preserve">             5. ÍÈÉÃÌÈÉÍ   ÄÀÀÒÃÀËÛÍ   ÑÀÍÃÓÓÄÛÍ   ÎÐËÎÃÎ ,  ÇÀÐËÀÃA</t>
  </si>
  <si>
    <t>PPPY</t>
  </si>
  <si>
    <t>breeding stock</t>
  </si>
  <si>
    <t>camels</t>
  </si>
  <si>
    <t>goat</t>
  </si>
  <si>
    <t xml:space="preserve"> camel</t>
  </si>
  <si>
    <t>delivered</t>
  </si>
  <si>
    <t>kids</t>
  </si>
  <si>
    <t>lambs</t>
  </si>
  <si>
    <t>calves</t>
  </si>
  <si>
    <t>foals</t>
  </si>
  <si>
    <t>young</t>
  </si>
  <si>
    <t xml:space="preserve">   Ewe</t>
  </si>
  <si>
    <t xml:space="preserve">   Cow</t>
  </si>
  <si>
    <t xml:space="preserve">  Mare</t>
  </si>
  <si>
    <t xml:space="preserve">female </t>
  </si>
  <si>
    <t>percentage of</t>
  </si>
  <si>
    <t>èøèã</t>
  </si>
  <si>
    <t>õóðãà</t>
  </si>
  <si>
    <t>òóãàë</t>
  </si>
  <si>
    <t>óíàãà</t>
  </si>
  <si>
    <t>áîòãî</t>
  </si>
  <si>
    <t xml:space="preserve"> Á¿ãä</t>
  </si>
  <si>
    <t xml:space="preserve"> èøèã</t>
  </si>
  <si>
    <t xml:space="preserve"> õóðãà</t>
  </si>
  <si>
    <t xml:space="preserve"> òóãàë</t>
  </si>
  <si>
    <t xml:space="preserve"> óíàãà</t>
  </si>
  <si>
    <t xml:space="preserve">    Á¿ãä</t>
  </si>
  <si>
    <t>ýì ÿìàà</t>
  </si>
  <si>
    <t>ýì õîíü</t>
  </si>
  <si>
    <t>¿íýý</t>
  </si>
  <si>
    <t xml:space="preserve">   ã¿¿</t>
  </si>
  <si>
    <t xml:space="preserve">  èíãý</t>
  </si>
  <si>
    <t>livestock</t>
  </si>
  <si>
    <r>
      <t>¿¿íýýñ:</t>
    </r>
    <r>
      <rPr>
        <i/>
        <sz val="8"/>
        <rFont val="Arial Mon"/>
        <family val="2"/>
      </rPr>
      <t xml:space="preserve"> of which</t>
    </r>
  </si>
  <si>
    <r>
      <t xml:space="preserve">             ¿¿íýýñ: </t>
    </r>
    <r>
      <rPr>
        <i/>
        <sz val="8"/>
        <rFont val="Arial Mon"/>
        <family val="2"/>
      </rPr>
      <t>of which</t>
    </r>
  </si>
  <si>
    <r>
      <t xml:space="preserve">       ¿¿íýýñ: </t>
    </r>
    <r>
      <rPr>
        <i/>
        <sz val="8"/>
        <rFont val="Arial Mon"/>
        <family val="2"/>
      </rPr>
      <t>of which</t>
    </r>
  </si>
  <si>
    <r>
      <t xml:space="preserve">         ¿¿íýýñ: </t>
    </r>
    <r>
      <rPr>
        <i/>
        <sz val="8"/>
        <rFont val="Arial Mon"/>
        <family val="2"/>
      </rPr>
      <t>of which</t>
    </r>
  </si>
  <si>
    <t>twin young</t>
  </si>
  <si>
    <t>Òºëëºëòèéí</t>
  </si>
  <si>
    <r>
      <t xml:space="preserve">       Áîéæèëòûí õ¿âü/</t>
    </r>
    <r>
      <rPr>
        <i/>
        <sz val="8"/>
        <rFont val="Arial Mon"/>
        <family val="2"/>
      </rPr>
      <t>Percentage of survivals</t>
    </r>
  </si>
  <si>
    <r>
      <t xml:space="preserve">   Áîéæñîí òºë        S</t>
    </r>
    <r>
      <rPr>
        <i/>
        <sz val="8"/>
        <rFont val="Arial Mon"/>
        <family val="2"/>
      </rPr>
      <t>urvivals</t>
    </r>
  </si>
  <si>
    <r>
      <t xml:space="preserve">            Õîðîãäñîí òºë  </t>
    </r>
    <r>
      <rPr>
        <i/>
        <sz val="8"/>
        <rFont val="Arial Mon"/>
        <family val="2"/>
      </rPr>
      <t xml:space="preserve">losses of young animals  </t>
    </r>
  </si>
  <si>
    <r>
      <t xml:space="preserve">         Òºëëºñºí õýýëòýã÷    </t>
    </r>
    <r>
      <rPr>
        <i/>
        <sz val="8"/>
        <rFont val="Arial Mon"/>
        <family val="2"/>
      </rPr>
      <t>Number of breeding- stock</t>
    </r>
  </si>
  <si>
    <t>Èõýð òºë</t>
  </si>
  <si>
    <t xml:space="preserve">       9.3   Rearing young animals/continuation/</t>
  </si>
  <si>
    <t xml:space="preserve"> 9.3 Rearing young animals</t>
  </si>
  <si>
    <t xml:space="preserve">      9.3 Òºëëºëò, òºë áîéæèëò/¿ðãýëæëýë/</t>
  </si>
  <si>
    <t xml:space="preserve"> 9.3 Òºëëºëò, òºë áîéæèëò</t>
  </si>
  <si>
    <t xml:space="preserve"> the year</t>
  </si>
  <si>
    <t>beginning of</t>
  </si>
  <si>
    <t>livestock at the</t>
  </si>
  <si>
    <t>losses to total</t>
  </si>
  <si>
    <t>Goat</t>
  </si>
  <si>
    <t>Sheep</t>
  </si>
  <si>
    <t>Cattle</t>
  </si>
  <si>
    <t>Horse</t>
  </si>
  <si>
    <t>Camel</t>
  </si>
  <si>
    <t>2013.IY</t>
  </si>
  <si>
    <t xml:space="preserve">percentage of </t>
  </si>
  <si>
    <t xml:space="preserve"> ýì õîíü</t>
  </si>
  <si>
    <t>ã¿¿</t>
  </si>
  <si>
    <t>èíãý</t>
  </si>
  <si>
    <t>ÿìàà</t>
  </si>
  <si>
    <t xml:space="preserve"> õîíü</t>
  </si>
  <si>
    <t xml:space="preserve"> ¿õýð</t>
  </si>
  <si>
    <t>àäóó</t>
  </si>
  <si>
    <t>òýìýý</t>
  </si>
  <si>
    <t>хувь</t>
  </si>
  <si>
    <t xml:space="preserve">   ¿ ¿  í  ý  ý ñ: of which</t>
  </si>
  <si>
    <t>малд эзлэх</t>
  </si>
  <si>
    <r>
      <t>Á¿ãäýýñ: õýýëòýã÷ /</t>
    </r>
    <r>
      <rPr>
        <i/>
        <sz val="8"/>
        <rFont val="Arial Mon"/>
        <family val="2"/>
      </rPr>
      <t>From total: by diseases</t>
    </r>
  </si>
  <si>
    <r>
      <t>Á¿ãäýýñ: ºâ ÷ í º º ð/</t>
    </r>
    <r>
      <rPr>
        <i/>
        <sz val="8"/>
        <rFont val="Arial Mon"/>
        <family val="2"/>
      </rPr>
      <t>From total: by diseases</t>
    </r>
  </si>
  <si>
    <t xml:space="preserve">2014.04 ñàð        Á¯ÃÄ / TOTAL /   </t>
  </si>
  <si>
    <t>Оны эхний</t>
  </si>
  <si>
    <t>9.4 Natural losses of adult animals</t>
  </si>
  <si>
    <t>9.4  Òîì ìàëûí ç¿é áóñûí õîðîãäîë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</si>
  <si>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</si>
  <si>
    <t>Execution</t>
  </si>
  <si>
    <t>Limit of the use</t>
  </si>
  <si>
    <t xml:space="preserve">  thous. tog</t>
  </si>
  <si>
    <t>violation of forest, thous.¥</t>
  </si>
  <si>
    <t>permis   thous tog</t>
  </si>
  <si>
    <t>Ã¿éöýòãýë</t>
  </si>
  <si>
    <t>Àøèãëàõ ëèìèò</t>
  </si>
  <si>
    <t>Payment &amp; fees</t>
  </si>
  <si>
    <t>Sentenced fines for</t>
  </si>
  <si>
    <t>Revenue of the</t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</si>
  <si>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</si>
  <si>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r>
      <t>Timbers, m</t>
    </r>
    <r>
      <rPr>
        <i/>
        <vertAlign val="superscript"/>
        <sz val="10"/>
        <rFont val="Arial Mon"/>
        <family val="2"/>
      </rPr>
      <t>3</t>
    </r>
  </si>
  <si>
    <t>sum</t>
  </si>
  <si>
    <t xml:space="preserve"> òîðãóóëü, ìÿí.òºã</t>
  </si>
  <si>
    <t>ìÿí òºã</t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</si>
  <si>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</si>
  <si>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</si>
  <si>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</si>
  <si>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t>Íºõºí òºëáºð</t>
  </si>
  <si>
    <t>Îéí çºð÷èëä òàâüñàí</t>
  </si>
  <si>
    <t>Ãîîæèíãèéí îðëîãî</t>
  </si>
  <si>
    <t xml:space="preserve">     ¿ ¿ í ý ý ñ :   of which :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</si>
  <si>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</si>
  <si>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>9.8 DATA OF THE TIMBERS</t>
  </si>
  <si>
    <t>9.8 ÎÉ ÌÎÄÍÛ ÌÝÄÝÝ</t>
  </si>
  <si>
    <t xml:space="preserve">                           ÎÉ ÌÎÄÍÛ ÌÝÄÝÝ           </t>
  </si>
  <si>
    <t xml:space="preserve">                </t>
  </si>
  <si>
    <t xml:space="preserve"> 2014.05.09</t>
  </si>
  <si>
    <t xml:space="preserve">                                                                                               Source : Public fund report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</si>
  <si>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</si>
  <si>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2.ÍªÒ</t>
  </si>
  <si>
    <t xml:space="preserve">               1. Óëñûí òºñâººñ àâñàí ñàíõ¿¿ãèéí äýìæëýã</t>
  </si>
  <si>
    <t xml:space="preserve">       Â. ÒÓÑËÀÌÆÈÉÍ ÎÐËÎÃÎ</t>
  </si>
  <si>
    <t xml:space="preserve">           õºðºíãº õóäàëäñàíû îðëîãî</t>
  </si>
  <si>
    <t xml:space="preserve">           ãàçðûí äóóäëàãà õóäàëäàà</t>
  </si>
  <si>
    <t xml:space="preserve">       Á. ÕªÐªÍÃÈÉÍ ÎÐËÎÃÎ</t>
  </si>
  <si>
    <t xml:space="preserve">                       2.7. áóñàä íýð çààãäààã¿é îðëîãî</t>
  </si>
  <si>
    <t xml:space="preserve">                       2.5. òºñºâò ãàçðûí ººðèéí îðëîãî</t>
  </si>
  <si>
    <t xml:space="preserve">                       2.2. õ¿¿, òîðãóóëèéí îðëîãî</t>
  </si>
  <si>
    <t xml:space="preserve">                      2.1. õóâüöààíû íîãäîë àøèã</t>
  </si>
  <si>
    <t xml:space="preserve">           II. Òàòâàðûí áóñ îðëîãî</t>
  </si>
  <si>
    <t xml:space="preserve">                  4.9. Хог хаягдалын үйлчилгээний хураамж</t>
  </si>
  <si>
    <t xml:space="preserve">                  4.8. Ò¿ãýýìýë òàðõàöòàé áàéãàëèéí áàÿëàã àøèãëàñíû òºëáºð</t>
  </si>
  <si>
    <t xml:space="preserve">                  4.7. Àøèãò ìàëòìàëûí ëèöåíç</t>
  </si>
  <si>
    <t xml:space="preserve">                  4.6. àøèãò ìàëòìàëûí íººö àøèãëàñíû òºëáºð</t>
  </si>
  <si>
    <t xml:space="preserve">                  4.5. óñ ðàøààíû òºëáºð</t>
  </si>
  <si>
    <t xml:space="preserve">                  4.4. àãíóóðûí íººö àøèãëàñíû òºëáºð</t>
  </si>
  <si>
    <t xml:space="preserve">                  4.3. îéãîîñ õýðýãëýýíèé ìîä, ò¿ëýý àøèãëàñíû òºëáºð</t>
  </si>
  <si>
    <t xml:space="preserve">                  4.2. ãàçðûí òºëáºð </t>
  </si>
  <si>
    <t xml:space="preserve">                  4.1. óëñûí òýìäýãòèéí õóðààìæ</t>
  </si>
  <si>
    <t xml:space="preserve">             4. Áóñàä òàòâàð</t>
  </si>
  <si>
    <t xml:space="preserve">                        1.1. àâòîòýýâðèéí áîëîí ººðºº ÿâàã÷ õýðýãñëèéí òàòâàð</t>
  </si>
  <si>
    <t xml:space="preserve">                       3.1. Òóñãàé çîðèóëàëòûí îðëîãî</t>
  </si>
  <si>
    <t xml:space="preserve">              3. Äîòîîäûí áàðàà, ¿éë÷èëãýýíèé òàòâàð</t>
  </si>
  <si>
    <t xml:space="preserve">                      ¯ë õºäëºõ õºðºíãèéí òàòâàð</t>
  </si>
  <si>
    <r>
      <t xml:space="preserve">                      </t>
    </r>
    <r>
      <rPr>
        <sz val="10"/>
        <rFont val="Arial"/>
        <family val="2"/>
      </rPr>
      <t>Áóóíû òàòâàð</t>
    </r>
  </si>
  <si>
    <t xml:space="preserve">               1.3.  ªì÷èéí òàòâàð    ¿¿íýýñ:</t>
  </si>
  <si>
    <t xml:space="preserve">                                    1.5 ÕÕÎÀÒ-ûí áóöààí îëãîëò</t>
  </si>
  <si>
    <t xml:space="preserve">                   1.4. Îðëîãûã òîäîðõîéëîõ áîëîìæã¿é èðãýíèé òàòâàð</t>
  </si>
  <si>
    <t xml:space="preserve">                   1.3. ¯ë õºäëºõ ýä õºðºíãº áîðëóóëñíû îðëîãî</t>
  </si>
  <si>
    <t xml:space="preserve">                   1.2. ÈÎÒÒÕ-ààð </t>
  </si>
  <si>
    <t xml:space="preserve">                   1.1. Öàëèí õºëñ áîëîí ò¿¿íòýé àäèëòãàõ îðëîãûí òàòâàð</t>
  </si>
  <si>
    <t xml:space="preserve">                   1.1. õ¿í àìûí îðëîãûí àëáàí òàòâàð</t>
  </si>
  <si>
    <t xml:space="preserve">              1. Îðëîãûí àëáàí òàòâàð</t>
  </si>
  <si>
    <t xml:space="preserve">          I. ÒÀÒÂÀÐÛÍ ÎÐËÎÃÎ</t>
  </si>
  <si>
    <t xml:space="preserve">      À. ÓÐÑÃÀË ÎÐËÎÃÎ</t>
  </si>
  <si>
    <t>ÍÈÉÒ ÎÐËÎÃÎ ÁÀ ÒÓÑËÀÌÆÈÉÍ Ä¯Í</t>
  </si>
  <si>
    <t>FP%</t>
  </si>
  <si>
    <t>ã</t>
  </si>
  <si>
    <t>ò</t>
  </si>
  <si>
    <t>ÒÁ %</t>
  </si>
  <si>
    <t xml:space="preserve">                                                                          2.1 Local budget revenue</t>
  </si>
  <si>
    <t xml:space="preserve">                                                                    2.1   ÎÐÎÍ ÍÓÒÃÈÉÍ  ÒªÑÂÈÉÍ ÎÐËÎÃÎ</t>
  </si>
  <si>
    <t>Ýõ ñóðâàëæ íü: Òºðèéí ñàí,Òàòâàðûí õýëòñèéí ìýäýýãýýð</t>
  </si>
  <si>
    <t xml:space="preserve">Finance </t>
  </si>
  <si>
    <t>Ñàíõ¿¿</t>
  </si>
  <si>
    <t>Plan</t>
  </si>
  <si>
    <t>Ã¿éöýò</t>
  </si>
  <si>
    <t>Òºëºâ</t>
  </si>
  <si>
    <t>Õºðºíãº õóäàëäñàíû îðëîãî</t>
  </si>
  <si>
    <t>Õóâüöààíû íîãäîë àøãèéí òàòâàð</t>
  </si>
  <si>
    <t>Хог хаягдалын үйлчилгээний хураамж</t>
  </si>
  <si>
    <t>Ò¿ãýýìýë òàðõàöòàé áàéãàëèéí áàÿëàã àøèãëàñàíû òºëáºð</t>
  </si>
  <si>
    <t>Ðàøààí óñ àøèãëàñíû òºëáºð  A tax on  mineral spring usade</t>
  </si>
  <si>
    <r>
      <t xml:space="preserve">Àãíóóðûí íººö àø-ñíû       </t>
    </r>
    <r>
      <rPr>
        <i/>
        <sz val="9"/>
        <rFont val="Arial Mon"/>
        <family val="2"/>
      </rPr>
      <t>Charge for used hunting resources</t>
    </r>
  </si>
  <si>
    <r>
      <t xml:space="preserve">Îéí òºëáºð  </t>
    </r>
    <r>
      <rPr>
        <i/>
        <sz val="9"/>
        <rFont val="Arial Mon"/>
        <family val="2"/>
      </rPr>
      <t>Fees of the forest</t>
    </r>
  </si>
  <si>
    <r>
      <t xml:space="preserve">Ãàçðûí äóóäëàãà õóäàëäàà  </t>
    </r>
    <r>
      <rPr>
        <i/>
        <sz val="9"/>
        <rFont val="Arial Mon"/>
        <family val="2"/>
      </rPr>
      <t>Fees of the land</t>
    </r>
  </si>
  <si>
    <r>
      <t xml:space="preserve">Òýìäýãòèéí õóðààìæ   </t>
    </r>
    <r>
      <rPr>
        <i/>
        <sz val="9"/>
        <rFont val="Arial Mon"/>
        <family val="2"/>
      </rPr>
      <t>Charge of stamps</t>
    </r>
  </si>
  <si>
    <t>¯ë õºäëºõ ýä õºðºíãº áîðëóóëñíû îðëîãî</t>
  </si>
  <si>
    <t>Орлогыг нь тухай бүр тодорхойлох боломжгүй ажил үйлчилгээ эрхлэгч иргэний орлогын албан татвар</t>
  </si>
  <si>
    <t xml:space="preserve">           ÈÎÒÒÕ-ààð   Unidentified busness revennes</t>
  </si>
  <si>
    <t>Öàëèí õºëñ ò¿¿íòýé àäèëòãýõ îðëîãûíòàòâàð</t>
  </si>
  <si>
    <t>Íèéò îðëîãûí ä¿í  Total revenue</t>
  </si>
  <si>
    <t>Óëñûí òºâëºðñºí òºñºâò øèëæ¿¿ëñýí îðëîãûí ä¿í</t>
  </si>
  <si>
    <t>Àãààðûí áîõèðäîëûí òºëáºð</t>
  </si>
  <si>
    <t>Îíöãîé òàòâàð     Excise tax</t>
  </si>
  <si>
    <t>ÍªÀÒºëáºð  Value added tax</t>
  </si>
  <si>
    <t>ÀÀÍ-èéí îðëîãî   Income tax from corporate</t>
  </si>
  <si>
    <t xml:space="preserve">Îðîí íóòãèéí òºñâèéí îðëîãûí ä¿í Local gobernment revenue total </t>
  </si>
  <si>
    <t>Àéìãèéí òºñâèéí îðëîãûí ä¿í Gobernment revenue total aimag</t>
  </si>
  <si>
    <t>Àøèãò ìàëòìàëûí íººö àøèãëàñíû òºëáºð</t>
  </si>
  <si>
    <t>Àøèãò ìàëòìàëûí ëèöåíçèéí òºëáºð</t>
  </si>
  <si>
    <r>
      <t xml:space="preserve">Ãàçðûí òºëáºð  </t>
    </r>
    <r>
      <rPr>
        <i/>
        <sz val="9"/>
        <rFont val="Arial Mon"/>
        <family val="2"/>
      </rPr>
      <t>Fees of the land</t>
    </r>
  </si>
  <si>
    <r>
      <t xml:space="preserve">ÀÒªß õýðýãñëèéí òàòâàð               </t>
    </r>
    <r>
      <rPr>
        <i/>
        <sz val="9"/>
        <rFont val="Arial Mon"/>
        <family val="2"/>
      </rPr>
      <t>Tax from autovehicles</t>
    </r>
  </si>
  <si>
    <r>
      <t xml:space="preserve">    ¯ë õºäëºõ ýä  õºðºíãèéí àëáàí    òàòâàð </t>
    </r>
    <r>
      <rPr>
        <i/>
        <sz val="9"/>
        <rFont val="Arial Mon"/>
        <family val="2"/>
      </rPr>
      <t xml:space="preserve">Tax from non-steady capital </t>
    </r>
  </si>
  <si>
    <t>Сумын төсвийн орлогын  дүн Gobernment revenue total sums</t>
  </si>
  <si>
    <r>
      <t xml:space="preserve">ÒÀÒÂÀÐÛÍ ÁÓÑ ÎÐËÎÃЫН ДҮН      </t>
    </r>
    <r>
      <rPr>
        <i/>
        <sz val="9"/>
        <rFont val="Arial Mon"/>
        <family val="2"/>
      </rPr>
      <t>TAX REVENUE TOTAL</t>
    </r>
  </si>
  <si>
    <r>
      <t xml:space="preserve">Áóñàä íýð çààãäààã¿é îðëîãî                         </t>
    </r>
    <r>
      <rPr>
        <i/>
        <sz val="9"/>
        <rFont val="Arial Mon"/>
        <family val="2"/>
      </rPr>
      <t>Other</t>
    </r>
  </si>
  <si>
    <r>
      <t xml:space="preserve">Òºñºâò áàéãóóëëàãûí ººðèéí îðëîãî       </t>
    </r>
    <r>
      <rPr>
        <i/>
        <sz val="9"/>
        <rFont val="Arial Mon"/>
        <family val="2"/>
      </rPr>
      <t>Revenue of domestic services of budgetary institutions</t>
    </r>
  </si>
  <si>
    <r>
      <t xml:space="preserve">Õ¿¿,òîðãóóëü         </t>
    </r>
    <r>
      <rPr>
        <i/>
        <sz val="9"/>
        <rFont val="Arial Mon"/>
        <family val="2"/>
      </rPr>
      <t>Interest  and fines</t>
    </r>
  </si>
  <si>
    <r>
      <t xml:space="preserve">ÒÀÒÂÀÐÛÍ ÎÐËÎÃЫН ДҮН      </t>
    </r>
    <r>
      <rPr>
        <i/>
        <sz val="9"/>
        <rFont val="Arial Mon"/>
        <family val="2"/>
      </rPr>
      <t>TAX REVENUE TOTAL</t>
    </r>
  </si>
  <si>
    <t>¿     ¿   í   ý   ý    ñ :        o   f         w    h    i    c   h</t>
  </si>
  <si>
    <t>¿     ¿   í   ý   ý    ñ :    o   f  w h i c h</t>
  </si>
  <si>
    <r>
      <t xml:space="preserve">Áóñàä òàòâàð / òºëáºð , õóðààìæ/                         </t>
    </r>
    <r>
      <rPr>
        <i/>
        <sz val="9"/>
        <rFont val="Arial Mon"/>
        <family val="2"/>
      </rPr>
      <t>Other</t>
    </r>
  </si>
  <si>
    <r>
      <t xml:space="preserve">       Áóóíû òàòâàð                 </t>
    </r>
    <r>
      <rPr>
        <i/>
        <sz val="9"/>
        <rFont val="Arial Mon"/>
        <family val="2"/>
      </rPr>
      <t>Tax from gun</t>
    </r>
  </si>
  <si>
    <r>
      <t xml:space="preserve">  Õóâü õ¿íèé оðëîãûí àëáàí òàòâàð                 </t>
    </r>
    <r>
      <rPr>
        <i/>
        <sz val="9"/>
        <rFont val="Arial Mon"/>
        <family val="2"/>
      </rPr>
      <t xml:space="preserve"> Income tax-total</t>
    </r>
  </si>
  <si>
    <r>
      <t>(ìÿí.òºã/</t>
    </r>
    <r>
      <rPr>
        <i/>
        <sz val="9"/>
        <rFont val="Arial Mon"/>
        <family val="2"/>
      </rPr>
      <t>thous.tog</t>
    </r>
    <r>
      <rPr>
        <sz val="9"/>
        <rFont val="Arial Mon"/>
        <family val="2"/>
      </rPr>
      <t>)</t>
    </r>
  </si>
  <si>
    <t xml:space="preserve"> 2.2 Local budget revenue</t>
  </si>
  <si>
    <t xml:space="preserve"> 2.1-ûí ¿ðãýëæëýë</t>
  </si>
  <si>
    <t xml:space="preserve"> 2.1-í ¿ðãýëæëýë</t>
  </si>
  <si>
    <t xml:space="preserve"> 2.2 Îðîí íóòãèéí òºñâèéí îðëîãî</t>
  </si>
  <si>
    <t>ÑÝÇÁÇÕýëòýñ</t>
  </si>
  <si>
    <t xml:space="preserve">Jargalant </t>
  </si>
  <si>
    <t>Ondor-ulaan</t>
  </si>
  <si>
    <t>ªíäºð-óëààí</t>
  </si>
  <si>
    <t>ªãëºã ñóìààð</t>
  </si>
  <si>
    <t>Ýäèéí çàñãèéí áóñàä ¿éë àæèëëàãàà</t>
  </si>
  <si>
    <t>Ýð¿¿ë ìýíä</t>
  </si>
  <si>
    <t>Ñî¸ë, ñïîðò, àÿëàë æóóë÷ëàëûí ñàéä</t>
  </si>
  <si>
    <t>Áàðèëãà, õîò áàéãóóëàëòûí ñàéä</t>
  </si>
  <si>
    <t>Õ¿í àìûí õºãæèë, íèéãìèéí õàìãààëëûí ñàéä</t>
  </si>
  <si>
    <t>Орон нутаг</t>
  </si>
  <si>
    <t>Àìðàëò, ñïîðò, ñî¸ë, óðëàã</t>
  </si>
  <si>
    <t>ªãëºã ñàëáàðààð</t>
  </si>
  <si>
    <t>61-120 days</t>
  </si>
  <si>
    <t>61 - 120 ºäºð</t>
  </si>
  <si>
    <t>31-60 days</t>
  </si>
  <si>
    <t>31 - 60 ºäºð</t>
  </si>
  <si>
    <t>Remainder at the end of the month</t>
  </si>
  <si>
    <t>Ýöñèéí ¿ëäýãäýë</t>
  </si>
  <si>
    <t>Paid off debt in particular month</t>
  </si>
  <si>
    <t>Òóõàéí ñàðä òºëºãäñºí ºãëºã</t>
  </si>
  <si>
    <t>Got into new debt in particular month</t>
  </si>
  <si>
    <t>Òóõàéí ñàðä øèíýýð ¿¿ññýí ºãëºã</t>
  </si>
  <si>
    <t>Remainder at the beginning of the month</t>
  </si>
  <si>
    <t>Ýõíèé ¿ëäýãäýë</t>
  </si>
  <si>
    <t>communication</t>
  </si>
  <si>
    <t>water</t>
  </si>
  <si>
    <t xml:space="preserve"> heating</t>
  </si>
  <si>
    <t>Postal &amp;</t>
  </si>
  <si>
    <t>Clean &amp; dirty</t>
  </si>
  <si>
    <t>Fuel &amp;</t>
  </si>
  <si>
    <t>Electricity</t>
  </si>
  <si>
    <t>contributions</t>
  </si>
  <si>
    <t>хураамж</t>
  </si>
  <si>
    <t>òîìèëîëò</t>
  </si>
  <si>
    <t>Medicine</t>
  </si>
  <si>
    <t>çàñâàð</t>
  </si>
  <si>
    <t>Food</t>
  </si>
  <si>
    <t>õîëáîî</t>
  </si>
  <si>
    <t xml:space="preserve">áîõèð óñ </t>
  </si>
  <si>
    <t>õàëààëò</t>
  </si>
  <si>
    <t>öàõèëãààí</t>
  </si>
  <si>
    <t>Debt for social</t>
  </si>
  <si>
    <t>Debt for salaries</t>
  </si>
  <si>
    <t xml:space="preserve">Төлбөр </t>
  </si>
  <si>
    <t>àëáàí</t>
  </si>
  <si>
    <t>Òýýâýð</t>
  </si>
  <si>
    <t xml:space="preserve">Óðñãàë </t>
  </si>
  <si>
    <t>Õîîë</t>
  </si>
  <si>
    <t>Øóóäàí</t>
  </si>
  <si>
    <t xml:space="preserve">Öýâýð, </t>
  </si>
  <si>
    <t xml:space="preserve">Ò¿ëø, </t>
  </si>
  <si>
    <t xml:space="preserve">Ãýðýë, </t>
  </si>
  <si>
    <t>ÍÄØèìòãýë</t>
  </si>
  <si>
    <t>Öàëèíãèéí ºð</t>
  </si>
  <si>
    <t>Íèéò ºãëºã Total debt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</si>
  <si>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</si>
  <si>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 xml:space="preserve">                                                             Table 2.3 Debt of budgetary institutions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</si>
  <si>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</si>
  <si>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        Source : Public fund report</t>
  </si>
  <si>
    <t xml:space="preserve">                                                                      Ýõ ñóðâàëæ: Òºðèéí ñàíãèéí ìýäýýãýýð</t>
  </si>
  <si>
    <t xml:space="preserve">                  ÀÆÈËËÀÃÑÀÄ Á¯ÃÄ                                               TOTAL EMPLOYED</t>
  </si>
  <si>
    <t>III          ÁÀÉÃÓÓËËÀÃÛÍ ÒÎÎ                                                 ORGANIZATION</t>
  </si>
  <si>
    <t>Ìºíãºí õºðºíãèéí ýöñèéí ¿ëäýãäýë                                        Remainder at the end of the month</t>
  </si>
  <si>
    <t xml:space="preserve">           Á. ÕªÐªÍÃÈÉÍ ÇÀÐÄÀË                                              B. CARITAL EXPENDITURE</t>
  </si>
  <si>
    <t xml:space="preserve">                 1.3 Áàðàà, ¿éë÷èëãýýíèé áóñàä çàðäàë                 1.3 Goods &amp; services expenses</t>
  </si>
  <si>
    <t xml:space="preserve">                 1.2 Àæèë îëîãî÷îîñ íèéãìèéí äààòãàëä òºëºõ        1.2 Socal security contriution</t>
  </si>
  <si>
    <t xml:space="preserve">                 1.1 Öàëèí,õºëñ áîëîí íýìýãäýë óðàìøèë            1.1 Once wages &amp; salaries</t>
  </si>
  <si>
    <t xml:space="preserve">               1. Áàðàà, ¿éë÷èëãýýíèé çàðäàë                               1. Expenditure on goods &amp; services</t>
  </si>
  <si>
    <t xml:space="preserve">           À. ÓÐÑÃÀË ÇÀÐÄËÛÍ Ä¯Í                                        A. TOTAL CURRENT EXPENDITURE</t>
  </si>
  <si>
    <t>II          ÍÈÉÒ ÇÀÐËÀÃÛÍ Ä¯Í                                           II   TOTAL EXPENDITURE</t>
  </si>
  <si>
    <t xml:space="preserve">            ÎÐËÎÃÛÍ Ä¯Í                                                            TOTAL REVENUE</t>
  </si>
  <si>
    <t>Ìºíãºí õºðºíãèéí ýõíèé ¿ëäýãäýë                                      Remainder at the beginning of the</t>
  </si>
  <si>
    <t xml:space="preserve">              Á¯Õ ÇÀÐËÀÃÛÍ Ä¯Í                                              TOTAL BUDGET EXPENDITURE</t>
  </si>
  <si>
    <t>ÀÍÃÈËÀÃÄÀÀÃ¯É ÁÓÑÀÄ ÇÀÐÄÀË           NON-CLASSIFICATION OTHER EXPENSES</t>
  </si>
  <si>
    <t xml:space="preserve">  6. ХҮН АМЫН ХӨГЖИЛ, НИЙГМИЙН ХАМГААЛАЛЫН САЙД</t>
  </si>
  <si>
    <t xml:space="preserve">  5. ÀÌÐÀËÒ, ÑÏÎÐÒ, ÑÎ¨Ë ÓÐËÀÃ                               5. RECREATION SPORT CULTURE &amp; APT</t>
  </si>
  <si>
    <t xml:space="preserve">  4. БАРИЛГА, ХОТ БАЙГУУЛАЛТЫН САЙД</t>
  </si>
  <si>
    <t xml:space="preserve">  3. ÝÐ¯¯Ë ÌÝÍÄ                                                                 3. HEALTH</t>
  </si>
  <si>
    <t xml:space="preserve">           À. ÓÐÑÃÀË ÇÀÐÄËÛÍ Ä¯Í                                       A. TOTAL CURRENT EXPENDITURE</t>
  </si>
  <si>
    <t xml:space="preserve">  2. ÁÎËÎÂÑÐÎË                                                               2. EDUCATION</t>
  </si>
  <si>
    <t>Ìºíãºí õºðºíãèéí ýöñèéí ¿ëäýãäýë                                      Remainder at the end of the month</t>
  </si>
  <si>
    <t xml:space="preserve">           Á. ÕªÐªÍÃÈÉÍ ÇÀÐÄÀË                                                 B. CARITAL EXPENDITURE</t>
  </si>
  <si>
    <t xml:space="preserve">                 1.2 Àæèë îëãîã÷îîñ íèéãìèéí äààòãàëä òºëºõ        1.2 Socal security contriution</t>
  </si>
  <si>
    <t xml:space="preserve">                 1.1 Öàëèí,õºëñ áîëîí íýìýãäýë óðàìøèë        1.1 Once wages &amp; salaries</t>
  </si>
  <si>
    <t xml:space="preserve">               1. Áàðàà, ¿éë÷èëãýýíèé çàðäàë                            1. Expenditure on goods &amp; services</t>
  </si>
  <si>
    <t xml:space="preserve">            ÎÐËÎÃÛÍ Ä¯Í                                                        TOTAL REVENUE</t>
  </si>
  <si>
    <t>(+,-)</t>
  </si>
  <si>
    <t xml:space="preserve">  1.ÍÈÉÒÈÉÍ ÅÐªÍÕÈÉ ¯ÉË×ÈËÃÝÝ                             1. GENERAL PUBLIC SERVICE</t>
  </si>
  <si>
    <t xml:space="preserve">         E</t>
  </si>
  <si>
    <t xml:space="preserve">       P</t>
  </si>
  <si>
    <t xml:space="preserve">         Ã</t>
  </si>
  <si>
    <t xml:space="preserve">      Ò</t>
  </si>
  <si>
    <t xml:space="preserve">                         ¯Ç¯¯ËÝËÒ¯¯Ä</t>
  </si>
  <si>
    <t>2014 îíû IV ñàð</t>
  </si>
  <si>
    <t>(ìÿí.òºã / thous,¥)</t>
  </si>
  <si>
    <t xml:space="preserve">                                              2.4 LOCAL BUDGET ORGANIZATION EXPENDITURE </t>
  </si>
  <si>
    <t xml:space="preserve">                                              2.4 ÎÐÎÍ ÍÓÒÃÈÉÍ ÒªÑÂÈÉÍ ÁÀÉÃÓÓËËÀÃÛÍ ÇÀÐËÀÃÀ</t>
  </si>
  <si>
    <t>Source : Data of the Bank of Mongolia in Arhangai</t>
  </si>
  <si>
    <t>Ýõ ñóðâàëæ : Ìîíãîë áàíêíû ìýäýýãýýð</t>
  </si>
  <si>
    <t>Ýðã¿¿ëæ òºëñºí</t>
  </si>
  <si>
    <t xml:space="preserve">      of which: housing</t>
  </si>
  <si>
    <t xml:space="preserve">     ¿¿íýýñ: îðîí ñóóöíû</t>
  </si>
  <si>
    <t xml:space="preserve">    -Legal units, residents</t>
  </si>
  <si>
    <t xml:space="preserve"> -Àæ àõóéí íýãæ áàéãóóëëàãà, èðãýä</t>
  </si>
  <si>
    <t>to received a loan</t>
  </si>
  <si>
    <t xml:space="preserve">Çýýë àâñàí </t>
  </si>
  <si>
    <t xml:space="preserve">         ¯¿íýýñ: îðîí ñóóöíû</t>
  </si>
  <si>
    <t>amount of loan provided</t>
  </si>
  <si>
    <t>Îëãîñîí çýýëèéí õýìæýý</t>
  </si>
  <si>
    <t>Remainder of individual deposits</t>
  </si>
  <si>
    <t>Èðãýäèéí õàäãàëàìæèéí ¿ëäýãäýë</t>
  </si>
  <si>
    <t xml:space="preserve">             ÷àíàðã¿é çýýë</t>
  </si>
  <si>
    <t>Remainder of outstanding debts</t>
  </si>
  <si>
    <t>¯¿íýýñ:Õóãàöàà õýòýðñýí çýýë</t>
  </si>
  <si>
    <t>Remainder of loan debts</t>
  </si>
  <si>
    <t>Çýýëèéí ºðèéí ¿ëäýãäýë</t>
  </si>
  <si>
    <t>Transfered to Bank of Mongolia</t>
  </si>
  <si>
    <t>Ìîíãîë áàíêèíä øèëæ¿¿ëñýí</t>
  </si>
  <si>
    <t>Çàðëàãà</t>
  </si>
  <si>
    <t>Reserve of the Bank of Mongolia</t>
  </si>
  <si>
    <t>Ìîíãîë áàíêíû çóçààòãàëààð</t>
  </si>
  <si>
    <t>Îðëîãî</t>
  </si>
  <si>
    <t>2012 IV</t>
  </si>
  <si>
    <t>Ã¯ÉÖÝÒÃÝË EXECUTION</t>
  </si>
  <si>
    <r>
      <t xml:space="preserve">                            (ºññºí ä¿íãýýð, ìÿí.òºã /</t>
    </r>
    <r>
      <rPr>
        <i/>
        <sz val="8"/>
        <rFont val="Arial Mon"/>
        <family val="2"/>
      </rPr>
      <t>accumulated data thous,tog)</t>
    </r>
  </si>
  <si>
    <t>Table 4.1 Revenue, expenditure of savings bank, credit and deposit</t>
  </si>
  <si>
    <t xml:space="preserve"> Õ¿ñíýãò 4.1 Áàíêíû êàññûí îðëîãî, çàðëàãà, çýýë, õàäãàëàìæ</t>
  </si>
  <si>
    <t>4. MONEY  CREDIT AND DEPOSIT</t>
  </si>
  <si>
    <t>4. ÌªÍÃª, ÇÝÝË, ÕÀÄÃÀËÀÌÆ</t>
  </si>
  <si>
    <t xml:space="preserve">  Tsahir</t>
  </si>
  <si>
    <t xml:space="preserve">  Erdenebulgan</t>
  </si>
  <si>
    <t xml:space="preserve">  Bulgan</t>
  </si>
  <si>
    <t xml:space="preserve">  Tovshruuleh</t>
  </si>
  <si>
    <t xml:space="preserve">  Hotont</t>
  </si>
  <si>
    <t xml:space="preserve">  Hashaat</t>
  </si>
  <si>
    <t xml:space="preserve">  Ogiinuur</t>
  </si>
  <si>
    <t xml:space="preserve">  Olziit</t>
  </si>
  <si>
    <t xml:space="preserve">  Battsengel</t>
  </si>
  <si>
    <t xml:space="preserve">  Hairhan</t>
  </si>
  <si>
    <t xml:space="preserve">  Tsetserleg</t>
  </si>
  <si>
    <t xml:space="preserve">  Jargalant </t>
  </si>
  <si>
    <t xml:space="preserve">  Erdenemandal</t>
  </si>
  <si>
    <t xml:space="preserve">  Ondor-ulaan</t>
  </si>
  <si>
    <t xml:space="preserve">  Tariat</t>
  </si>
  <si>
    <t xml:space="preserve">  Hangai</t>
  </si>
  <si>
    <t xml:space="preserve">  Chuluut</t>
  </si>
  <si>
    <t>III</t>
  </si>
  <si>
    <t>íýð</t>
  </si>
  <si>
    <t>Number of dist and show storm days</t>
  </si>
  <si>
    <t>Maximim wind speed</t>
  </si>
  <si>
    <t>stations</t>
  </si>
  <si>
    <t>ñòàíöûí</t>
  </si>
  <si>
    <t>Óðãàìàëûí  ºíäºð ñì</t>
  </si>
  <si>
    <t>Øîðîîí, öàñàí øóóðãàòàé ºäðèéí òîî</t>
  </si>
  <si>
    <t>Ñàëõèíû õàìãèéí èõ õóðä (ì/ñ)</t>
  </si>
  <si>
    <t>Õóð òóíäàñòàé ºäðèéí òîî</t>
  </si>
  <si>
    <t>Meteorological</t>
  </si>
  <si>
    <t>Öàã óóðûí</t>
  </si>
  <si>
    <t xml:space="preserve">ñòàíöûí </t>
  </si>
  <si>
    <t>Sum of precipitation</t>
  </si>
  <si>
    <t>Minimum temperature</t>
  </si>
  <si>
    <t>Maximum temperature</t>
  </si>
  <si>
    <t>Air average temperature</t>
  </si>
  <si>
    <t>Õóð òóíäàñíû íèéëáýð(ìì)</t>
  </si>
  <si>
    <t>Õàìãèéí íàì õýì (Ñ)</t>
  </si>
  <si>
    <t>Õàìãèéí ºíäºð õýì (Ñ)</t>
  </si>
  <si>
    <t>Àãààðûí äóíäàæ õýì (Ñ)</t>
  </si>
  <si>
    <t>2014 îíû IVñàðûí áàéïëààð</t>
  </si>
  <si>
    <t>18. METEOROLOGICAL PARAMETERS</t>
  </si>
  <si>
    <t>18. ÖÀÃ ÓÓÐÛÍ ¯Ç¯¯ËÝËÒ¯¯Ä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</si>
  <si>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</si>
  <si>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Ä¿í      Total</t>
  </si>
  <si>
    <t xml:space="preserve"> Medicine</t>
  </si>
  <si>
    <t>Ýì áèî áýëäìýëèéí</t>
  </si>
  <si>
    <t xml:space="preserve">The financial audit and </t>
  </si>
  <si>
    <t>Ñàíõ¿¿ãèéí õÿíàëò  øàëãàëò</t>
  </si>
  <si>
    <t>Óðãàìàë õîðèî öýýð</t>
  </si>
  <si>
    <t>Environment</t>
  </si>
  <si>
    <t>Áàéãàëü îð÷èí</t>
  </si>
  <si>
    <t>Ãàçðûí õàðèëöàà, ãåîäåçè çóðàã ç¿éí õÿíàëò</t>
  </si>
  <si>
    <t>Geology and minning</t>
  </si>
  <si>
    <t>Ãåîëîãè, óóë óóðõàé</t>
  </si>
  <si>
    <t>Ýì÷èëãýý îíîøëîãîîíû ÷àíàðûí õÿíàëò</t>
  </si>
  <si>
    <t xml:space="preserve"> Labor hygienic</t>
  </si>
  <si>
    <t>Õºäºëìºðèéí ýð¿¿ë àõóé</t>
  </si>
  <si>
    <t xml:space="preserve"> insurance &amp; social security</t>
  </si>
  <si>
    <t xml:space="preserve"> Äààòãàë íèéãýì õàìãààëàë</t>
  </si>
  <si>
    <t>Measurement</t>
  </si>
  <si>
    <t>Ñòàíäàðò õýìæèë ç¿é</t>
  </si>
  <si>
    <t>Õýìæèë ç¿éí õÿíàëò</t>
  </si>
  <si>
    <t xml:space="preserve">  Veterinary</t>
  </si>
  <si>
    <t xml:space="preserve"> Ìàë ýìíýëýã</t>
  </si>
  <si>
    <t xml:space="preserve">    and science</t>
  </si>
  <si>
    <t xml:space="preserve"> øèíæëýõ óõààí</t>
  </si>
  <si>
    <t xml:space="preserve"> Education, culture</t>
  </si>
  <si>
    <t xml:space="preserve">Áîëîâñðîë, ñî¸ë, </t>
  </si>
  <si>
    <t xml:space="preserve"> Infrastructure</t>
  </si>
  <si>
    <t>Äýä á¿òýö</t>
  </si>
  <si>
    <t xml:space="preserve">  Hygienic</t>
  </si>
  <si>
    <t>Ýð¿¿ë àõóé</t>
  </si>
  <si>
    <t>and fines</t>
  </si>
  <si>
    <t>institutions</t>
  </si>
  <si>
    <t xml:space="preserve"> /thous.tog/</t>
  </si>
  <si>
    <t>payment</t>
  </si>
  <si>
    <t>contradiction</t>
  </si>
  <si>
    <t>inspected</t>
  </si>
  <si>
    <t>Paid off-total</t>
  </si>
  <si>
    <t xml:space="preserve">shared </t>
  </si>
  <si>
    <t>discovered</t>
  </si>
  <si>
    <t>Auditors</t>
  </si>
  <si>
    <t>number of</t>
  </si>
  <si>
    <t>áàðàãäóóëñàí òîðãóóëü øèéòãýâýð</t>
  </si>
  <si>
    <t>îíîãäóóëñàí òîðãóóëü øèéòãýâýð</t>
  </si>
  <si>
    <t>áàðàãäóóë-ñàí íºõºí òºëáºð</t>
  </si>
  <si>
    <t>îíîãäóóëñàí íºõºí òºëáºð</t>
  </si>
  <si>
    <t xml:space="preserve">àðèëãàñàí çºð÷ëèéí òîî </t>
  </si>
  <si>
    <t>èëýðñýí çºð÷ëèéí òîî</t>
  </si>
  <si>
    <t>óëñûí áàéöààã-÷èä</t>
  </si>
  <si>
    <t>øàëãàãäñàí áàéãóóë-ëàãà</t>
  </si>
  <si>
    <t>Directions of the inspections</t>
  </si>
  <si>
    <t xml:space="preserve">Õÿíàëòûí ÷èãëýë </t>
  </si>
  <si>
    <t>8. INSPECTIONS AND AUDIT</t>
  </si>
  <si>
    <t>8. ÕßÍÀËÒ, ØÀËÃÀËÒ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</si>
</sst>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#\ ###\ ###"/>
    <numFmt numFmtId="202" formatCode="\-"/>
    <numFmt numFmtId="203" formatCode="##########0.0"/>
    <numFmt numFmtId="204" formatCode="#,##0.0"/>
    <numFmt numFmtId="205" formatCode="_ * #,##0.00_ ;_ * \-#,##0.00_ ;_ * &quot;-&quot;??_ ;_ @_ "/>
    <numFmt numFmtId="206" formatCode="_ * #,##0.0_ ;_ * \-#,##0.0_ ;_ * &quot;-&quot;??_ ;_ @_ "/>
  </numFmts>
  <fonts count="117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6"/>
      <name val="Arial Mon"/>
      <family val="2"/>
    </font>
    <font>
      <vertAlign val="subscript"/>
      <sz val="7"/>
      <name val="Arial Mon"/>
      <family val="2"/>
    </font>
    <font>
      <i/>
      <sz val="8"/>
      <name val="Dutch Mon"/>
      <family val="0"/>
    </font>
    <font>
      <b/>
      <sz val="10"/>
      <name val="Arial"/>
      <family val="2"/>
    </font>
    <font>
      <i/>
      <sz val="10"/>
      <name val="Arial Mon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12"/>
      <name val="Arial Mon"/>
      <family val="2"/>
    </font>
    <font>
      <sz val="12"/>
      <name val="Arial Mon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sz val="8"/>
      <color indexed="8"/>
      <name val="Arial Mon"/>
      <family val="2"/>
    </font>
    <font>
      <sz val="10"/>
      <name val="Arial BSB"/>
      <family val="0"/>
    </font>
    <font>
      <sz val="10"/>
      <name val="Courier"/>
      <family val="3"/>
    </font>
    <font>
      <sz val="7.5"/>
      <name val="Arial Mon"/>
      <family val="2"/>
    </font>
    <font>
      <b/>
      <sz val="7.5"/>
      <color indexed="17"/>
      <name val="Arial Mon"/>
      <family val="2"/>
    </font>
    <font>
      <b/>
      <sz val="11"/>
      <name val="Arial Mon"/>
      <family val="2"/>
    </font>
    <font>
      <sz val="8"/>
      <color indexed="17"/>
      <name val="Arial Mon"/>
      <family val="2"/>
    </font>
    <font>
      <sz val="7.5"/>
      <color indexed="17"/>
      <name val="Arial Mon"/>
      <family val="2"/>
    </font>
    <font>
      <sz val="7.5"/>
      <color indexed="12"/>
      <name val="Arial Mon"/>
      <family val="2"/>
    </font>
    <font>
      <sz val="8"/>
      <color indexed="12"/>
      <name val="Arial Mon"/>
      <family val="2"/>
    </font>
    <font>
      <b/>
      <sz val="10"/>
      <color indexed="17"/>
      <name val="Arial Mon"/>
      <family val="2"/>
    </font>
    <font>
      <b/>
      <sz val="10"/>
      <color indexed="10"/>
      <name val="Arial Mon"/>
      <family val="2"/>
    </font>
    <font>
      <b/>
      <sz val="7"/>
      <name val="Times New Roman"/>
      <family val="1"/>
    </font>
    <font>
      <sz val="9"/>
      <name val="Times New Roman Mon"/>
      <family val="1"/>
    </font>
    <font>
      <b/>
      <sz val="9"/>
      <name val="Times New Roman Mon"/>
      <family val="1"/>
    </font>
    <font>
      <sz val="11"/>
      <name val="Times New Roman Mon"/>
      <family val="1"/>
    </font>
    <font>
      <sz val="11"/>
      <name val="Arial Mon"/>
      <family val="2"/>
    </font>
    <font>
      <b/>
      <sz val="10"/>
      <name val="Times New Roman Mon"/>
      <family val="1"/>
    </font>
    <font>
      <b/>
      <i/>
      <sz val="11"/>
      <name val="Arial Mon"/>
      <family val="2"/>
    </font>
    <font>
      <b/>
      <i/>
      <sz val="11"/>
      <name val="Times New Roman Mon"/>
      <family val="1"/>
    </font>
    <font>
      <b/>
      <sz val="11"/>
      <name val="Times New Roman Mon"/>
      <family val="1"/>
    </font>
    <font>
      <sz val="8"/>
      <name val="NewtonCTT"/>
      <family val="0"/>
    </font>
    <font>
      <i/>
      <sz val="10"/>
      <name val="Times New Roman Mon"/>
      <family val="1"/>
    </font>
    <font>
      <i/>
      <vertAlign val="superscript"/>
      <sz val="10"/>
      <name val="Arial Mon"/>
      <family val="2"/>
    </font>
    <font>
      <vertAlign val="superscript"/>
      <sz val="10"/>
      <name val="Arial Mon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6"/>
      <name val="Arial Mon"/>
      <family val="2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030A0"/>
      <name val="Arial Mon"/>
      <family val="2"/>
    </font>
    <font>
      <sz val="8"/>
      <color rgb="FF0000FF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0" fontId="53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13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justify" textRotation="90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Alignment="1">
      <alignment horizontal="left"/>
    </xf>
    <xf numFmtId="0" fontId="20" fillId="0" borderId="17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7" fillId="0" borderId="16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176" fontId="26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0" fontId="27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0" fontId="21" fillId="0" borderId="0" xfId="0" applyFont="1" applyAlignment="1">
      <alignment/>
    </xf>
    <xf numFmtId="0" fontId="11" fillId="0" borderId="15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/>
    </xf>
    <xf numFmtId="176" fontId="20" fillId="0" borderId="17" xfId="0" applyNumberFormat="1" applyFont="1" applyBorder="1" applyAlignment="1">
      <alignment horizontal="center"/>
    </xf>
    <xf numFmtId="0" fontId="10" fillId="0" borderId="0" xfId="110" applyFont="1" applyBorder="1">
      <alignment/>
      <protection/>
    </xf>
    <xf numFmtId="0" fontId="10" fillId="0" borderId="0" xfId="110" applyFont="1">
      <alignment/>
      <protection/>
    </xf>
    <xf numFmtId="0" fontId="0" fillId="0" borderId="0" xfId="110" applyFont="1">
      <alignment/>
      <protection/>
    </xf>
    <xf numFmtId="0" fontId="28" fillId="0" borderId="0" xfId="110" applyFont="1">
      <alignment/>
      <protection/>
    </xf>
    <xf numFmtId="0" fontId="3" fillId="0" borderId="0" xfId="109">
      <alignment/>
      <protection/>
    </xf>
    <xf numFmtId="0" fontId="6" fillId="0" borderId="14" xfId="110" applyFont="1" applyBorder="1" applyAlignment="1">
      <alignment horizontal="center"/>
      <protection/>
    </xf>
    <xf numFmtId="0" fontId="6" fillId="0" borderId="13" xfId="110" applyFont="1" applyBorder="1">
      <alignment/>
      <protection/>
    </xf>
    <xf numFmtId="0" fontId="6" fillId="0" borderId="15" xfId="110" applyFont="1" applyBorder="1">
      <alignment/>
      <protection/>
    </xf>
    <xf numFmtId="0" fontId="6" fillId="0" borderId="10" xfId="110" applyFont="1" applyBorder="1">
      <alignment/>
      <protection/>
    </xf>
    <xf numFmtId="0" fontId="6" fillId="0" borderId="11" xfId="110" applyFont="1" applyBorder="1" applyAlignment="1">
      <alignment horizontal="center"/>
      <protection/>
    </xf>
    <xf numFmtId="0" fontId="6" fillId="0" borderId="11" xfId="110" applyFont="1" applyBorder="1">
      <alignment/>
      <protection/>
    </xf>
    <xf numFmtId="0" fontId="6" fillId="0" borderId="0" xfId="110" applyFont="1" applyBorder="1" applyAlignment="1">
      <alignment horizontal="center"/>
      <protection/>
    </xf>
    <xf numFmtId="176" fontId="6" fillId="0" borderId="0" xfId="110" applyNumberFormat="1" applyFont="1" applyBorder="1">
      <alignment/>
      <protection/>
    </xf>
    <xf numFmtId="0" fontId="6" fillId="0" borderId="0" xfId="110" applyFont="1" applyBorder="1">
      <alignment/>
      <protection/>
    </xf>
    <xf numFmtId="0" fontId="6" fillId="0" borderId="17" xfId="110" applyFont="1" applyBorder="1">
      <alignment/>
      <protection/>
    </xf>
    <xf numFmtId="176" fontId="6" fillId="0" borderId="17" xfId="110" applyNumberFormat="1" applyFont="1" applyBorder="1">
      <alignment/>
      <protection/>
    </xf>
    <xf numFmtId="0" fontId="10" fillId="0" borderId="0" xfId="110" applyFont="1" applyAlignment="1">
      <alignment horizontal="left"/>
      <protection/>
    </xf>
    <xf numFmtId="0" fontId="10" fillId="0" borderId="0" xfId="11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110" applyFont="1" applyBorder="1">
      <alignment/>
      <protection/>
    </xf>
    <xf numFmtId="0" fontId="28" fillId="0" borderId="0" xfId="110" applyFont="1" applyBorder="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2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76" fontId="20" fillId="0" borderId="17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6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0" fillId="0" borderId="15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3" xfId="0" applyFont="1" applyBorder="1" applyAlignment="1">
      <alignment/>
    </xf>
    <xf numFmtId="176" fontId="2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10" applyFont="1" applyBorder="1">
      <alignment/>
      <protection/>
    </xf>
    <xf numFmtId="0" fontId="8" fillId="0" borderId="0" xfId="110" applyFont="1" applyBorder="1">
      <alignment/>
      <protection/>
    </xf>
    <xf numFmtId="14" fontId="6" fillId="0" borderId="0" xfId="110" applyNumberFormat="1" applyFont="1" applyBorder="1">
      <alignment/>
      <protection/>
    </xf>
    <xf numFmtId="0" fontId="6" fillId="0" borderId="0" xfId="110" applyFont="1">
      <alignment/>
      <protection/>
    </xf>
    <xf numFmtId="0" fontId="8" fillId="0" borderId="0" xfId="110" applyFont="1">
      <alignment/>
      <protection/>
    </xf>
    <xf numFmtId="0" fontId="6" fillId="0" borderId="12" xfId="110" applyFont="1" applyBorder="1">
      <alignment/>
      <protection/>
    </xf>
    <xf numFmtId="0" fontId="6" fillId="0" borderId="10" xfId="110" applyFont="1" applyBorder="1" applyAlignment="1">
      <alignment horizontal="center"/>
      <protection/>
    </xf>
    <xf numFmtId="0" fontId="6" fillId="0" borderId="22" xfId="110" applyFont="1" applyBorder="1">
      <alignment/>
      <protection/>
    </xf>
    <xf numFmtId="0" fontId="6" fillId="0" borderId="24" xfId="110" applyFont="1" applyBorder="1">
      <alignment/>
      <protection/>
    </xf>
    <xf numFmtId="0" fontId="1" fillId="0" borderId="0" xfId="110" applyFont="1">
      <alignment/>
      <protection/>
    </xf>
    <xf numFmtId="0" fontId="6" fillId="0" borderId="13" xfId="110" applyFont="1" applyBorder="1" applyAlignment="1">
      <alignment horizontal="center"/>
      <protection/>
    </xf>
    <xf numFmtId="0" fontId="32" fillId="0" borderId="11" xfId="110" applyFont="1" applyBorder="1">
      <alignment/>
      <protection/>
    </xf>
    <xf numFmtId="0" fontId="1" fillId="0" borderId="0" xfId="110" applyFont="1" applyBorder="1">
      <alignment/>
      <protection/>
    </xf>
    <xf numFmtId="0" fontId="6" fillId="0" borderId="0" xfId="110" applyFont="1" applyBorder="1" applyAlignment="1">
      <alignment/>
      <protection/>
    </xf>
    <xf numFmtId="0" fontId="32" fillId="0" borderId="14" xfId="110" applyFont="1" applyBorder="1">
      <alignment/>
      <protection/>
    </xf>
    <xf numFmtId="0" fontId="1" fillId="0" borderId="17" xfId="110" applyFont="1" applyBorder="1">
      <alignment/>
      <protection/>
    </xf>
    <xf numFmtId="0" fontId="6" fillId="0" borderId="16" xfId="110" applyFont="1" applyBorder="1" applyAlignment="1">
      <alignment horizontal="center"/>
      <protection/>
    </xf>
    <xf numFmtId="0" fontId="1" fillId="0" borderId="16" xfId="110" applyFont="1" applyBorder="1">
      <alignment/>
      <protection/>
    </xf>
    <xf numFmtId="0" fontId="6" fillId="0" borderId="15" xfId="110" applyFont="1" applyBorder="1" applyAlignment="1">
      <alignment horizontal="center"/>
      <protection/>
    </xf>
    <xf numFmtId="0" fontId="17" fillId="0" borderId="13" xfId="110" applyFont="1" applyBorder="1">
      <alignment/>
      <protection/>
    </xf>
    <xf numFmtId="0" fontId="11" fillId="0" borderId="15" xfId="110" applyFont="1" applyBorder="1">
      <alignment/>
      <protection/>
    </xf>
    <xf numFmtId="0" fontId="32" fillId="0" borderId="16" xfId="110" applyFont="1" applyBorder="1">
      <alignment/>
      <protection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1" fillId="0" borderId="14" xfId="110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191" fontId="7" fillId="0" borderId="0" xfId="42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2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110" applyNumberFormat="1" applyFont="1" applyBorder="1">
      <alignment/>
      <protection/>
    </xf>
    <xf numFmtId="1" fontId="6" fillId="0" borderId="17" xfId="110" applyNumberFormat="1" applyFont="1" applyBorder="1">
      <alignment/>
      <protection/>
    </xf>
    <xf numFmtId="1" fontId="6" fillId="0" borderId="0" xfId="98" applyNumberFormat="1" applyFont="1" applyFill="1" applyBorder="1" applyAlignment="1">
      <alignment/>
      <protection/>
    </xf>
    <xf numFmtId="0" fontId="6" fillId="0" borderId="16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9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28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4" fillId="0" borderId="17" xfId="0" applyFont="1" applyBorder="1" applyAlignment="1">
      <alignment/>
    </xf>
    <xf numFmtId="1" fontId="10" fillId="0" borderId="17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0" xfId="0" applyFont="1" applyBorder="1" applyAlignment="1">
      <alignment/>
    </xf>
    <xf numFmtId="176" fontId="36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textRotation="45"/>
    </xf>
    <xf numFmtId="0" fontId="41" fillId="0" borderId="0" xfId="0" applyFont="1" applyAlignment="1">
      <alignment textRotation="135"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1" fontId="4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 vertical="justify"/>
    </xf>
    <xf numFmtId="0" fontId="11" fillId="0" borderId="14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textRotation="90"/>
    </xf>
    <xf numFmtId="14" fontId="7" fillId="0" borderId="0" xfId="0" applyNumberFormat="1" applyFont="1" applyAlignment="1">
      <alignment/>
    </xf>
    <xf numFmtId="1" fontId="8" fillId="0" borderId="17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0" fillId="0" borderId="22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12" xfId="0" applyFont="1" applyBorder="1" applyAlignment="1" applyProtection="1">
      <alignment/>
      <protection/>
    </xf>
    <xf numFmtId="0" fontId="20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6" fontId="20" fillId="0" borderId="13" xfId="0" applyNumberFormat="1" applyFont="1" applyBorder="1" applyAlignment="1">
      <alignment/>
    </xf>
    <xf numFmtId="176" fontId="39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36" fillId="0" borderId="12" xfId="0" applyFont="1" applyBorder="1" applyAlignment="1">
      <alignment/>
    </xf>
    <xf numFmtId="1" fontId="36" fillId="0" borderId="0" xfId="0" applyNumberFormat="1" applyFont="1" applyBorder="1" applyAlignment="1">
      <alignment/>
    </xf>
    <xf numFmtId="1" fontId="36" fillId="0" borderId="17" xfId="0" applyNumberFormat="1" applyFont="1" applyBorder="1" applyAlignment="1">
      <alignment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/>
    </xf>
    <xf numFmtId="0" fontId="39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2" xfId="0" applyFont="1" applyBorder="1" applyAlignment="1">
      <alignment horizontal="right"/>
    </xf>
    <xf numFmtId="0" fontId="40" fillId="0" borderId="15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Border="1" applyAlignment="1">
      <alignment horizontal="left"/>
    </xf>
    <xf numFmtId="176" fontId="39" fillId="0" borderId="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9" fillId="0" borderId="17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4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40" fillId="0" borderId="13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38" fillId="0" borderId="17" xfId="0" applyFont="1" applyBorder="1" applyAlignment="1">
      <alignment/>
    </xf>
    <xf numFmtId="0" fontId="50" fillId="0" borderId="17" xfId="0" applyFont="1" applyBorder="1" applyAlignment="1">
      <alignment horizontal="center"/>
    </xf>
    <xf numFmtId="176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/>
    </xf>
    <xf numFmtId="17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176" fontId="6" fillId="0" borderId="0" xfId="0" applyNumberFormat="1" applyFont="1" applyBorder="1" applyAlignment="1">
      <alignment horizontal="center"/>
    </xf>
    <xf numFmtId="183" fontId="6" fillId="0" borderId="0" xfId="78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203" fontId="6" fillId="0" borderId="25" xfId="0" applyNumberFormat="1" applyFont="1" applyBorder="1" applyAlignment="1">
      <alignment horizontal="center"/>
    </xf>
    <xf numFmtId="0" fontId="54" fillId="0" borderId="25" xfId="0" applyFont="1" applyBorder="1" applyAlignment="1">
      <alignment/>
    </xf>
    <xf numFmtId="0" fontId="115" fillId="0" borderId="25" xfId="0" applyFont="1" applyBorder="1" applyAlignment="1">
      <alignment/>
    </xf>
    <xf numFmtId="203" fontId="6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115" fillId="0" borderId="0" xfId="0" applyFont="1" applyAlignment="1">
      <alignment/>
    </xf>
    <xf numFmtId="0" fontId="8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115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0" fontId="0" fillId="0" borderId="25" xfId="0" applyBorder="1" applyAlignment="1">
      <alignment/>
    </xf>
    <xf numFmtId="0" fontId="57" fillId="0" borderId="25" xfId="0" applyFont="1" applyFill="1" applyBorder="1" applyAlignment="1">
      <alignment vertical="top"/>
    </xf>
    <xf numFmtId="203" fontId="6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>
      <alignment vertical="top"/>
    </xf>
    <xf numFmtId="0" fontId="54" fillId="0" borderId="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4" fillId="0" borderId="0" xfId="0" applyFont="1" applyAlignment="1">
      <alignment wrapText="1"/>
    </xf>
    <xf numFmtId="0" fontId="58" fillId="0" borderId="0" xfId="5" applyFont="1" applyAlignment="1">
      <alignment wrapText="1"/>
    </xf>
    <xf numFmtId="0" fontId="57" fillId="0" borderId="0" xfId="5" applyFont="1" applyFill="1" applyBorder="1" applyAlignment="1">
      <alignment/>
    </xf>
    <xf numFmtId="0" fontId="59" fillId="0" borderId="0" xfId="7" applyFont="1" applyAlignment="1">
      <alignment wrapText="1"/>
    </xf>
    <xf numFmtId="0" fontId="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116" fillId="0" borderId="0" xfId="0" applyFont="1" applyAlignment="1">
      <alignment/>
    </xf>
    <xf numFmtId="0" fontId="54" fillId="0" borderId="0" xfId="0" applyFont="1" applyBorder="1" applyAlignment="1">
      <alignment horizontal="left" wrapText="1" shrinkToFit="1"/>
    </xf>
    <xf numFmtId="0" fontId="116" fillId="0" borderId="0" xfId="0" applyFont="1" applyAlignment="1">
      <alignment/>
    </xf>
    <xf numFmtId="183" fontId="54" fillId="0" borderId="0" xfId="78" applyNumberFormat="1" applyFont="1" applyBorder="1" applyAlignment="1">
      <alignment/>
    </xf>
    <xf numFmtId="186" fontId="54" fillId="0" borderId="0" xfId="104" applyNumberFormat="1" applyFont="1" applyBorder="1" applyAlignment="1">
      <alignment/>
      <protection/>
    </xf>
    <xf numFmtId="203" fontId="10" fillId="0" borderId="0" xfId="0" applyNumberFormat="1" applyFont="1" applyAlignment="1">
      <alignment/>
    </xf>
    <xf numFmtId="186" fontId="61" fillId="0" borderId="0" xfId="104" applyNumberFormat="1" applyFont="1" applyBorder="1" applyAlignment="1">
      <alignment/>
      <protection/>
    </xf>
    <xf numFmtId="0" fontId="20" fillId="0" borderId="0" xfId="0" applyFont="1" applyAlignment="1">
      <alignment/>
    </xf>
    <xf numFmtId="203" fontId="8" fillId="0" borderId="12" xfId="0" applyNumberFormat="1" applyFont="1" applyBorder="1" applyAlignment="1">
      <alignment horizontal="center"/>
    </xf>
    <xf numFmtId="186" fontId="62" fillId="0" borderId="0" xfId="104" applyNumberFormat="1" applyFont="1" applyBorder="1" applyAlignment="1">
      <alignment/>
      <protection/>
    </xf>
    <xf numFmtId="0" fontId="63" fillId="0" borderId="0" xfId="108" applyFont="1" applyBorder="1" applyAlignment="1">
      <alignment horizontal="center"/>
      <protection/>
    </xf>
    <xf numFmtId="0" fontId="26" fillId="0" borderId="0" xfId="108" applyFont="1" applyBorder="1" applyAlignment="1">
      <alignment horizontal="center" vertical="center"/>
      <protection/>
    </xf>
    <xf numFmtId="0" fontId="20" fillId="0" borderId="0" xfId="108" applyFont="1" applyBorder="1" applyAlignment="1">
      <alignment horizontal="left"/>
      <protection/>
    </xf>
    <xf numFmtId="0" fontId="26" fillId="0" borderId="0" xfId="108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 horizontal="left" indent="8"/>
    </xf>
    <xf numFmtId="0" fontId="17" fillId="0" borderId="0" xfId="0" applyFont="1" applyAlignment="1">
      <alignment horizontal="left" indent="1"/>
    </xf>
    <xf numFmtId="0" fontId="1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7" fillId="0" borderId="0" xfId="0" applyFont="1" applyAlignment="1">
      <alignment horizontal="left" wrapText="1" indent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indent="1"/>
    </xf>
    <xf numFmtId="0" fontId="17" fillId="0" borderId="15" xfId="0" applyFont="1" applyBorder="1" applyAlignment="1">
      <alignment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4" fillId="0" borderId="0" xfId="0" applyFont="1" applyAlignment="1">
      <alignment/>
    </xf>
    <xf numFmtId="176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176" fontId="24" fillId="0" borderId="16" xfId="0" applyNumberFormat="1" applyFont="1" applyBorder="1" applyAlignment="1">
      <alignment/>
    </xf>
    <xf numFmtId="0" fontId="64" fillId="0" borderId="17" xfId="0" applyFont="1" applyBorder="1" applyAlignment="1">
      <alignment/>
    </xf>
    <xf numFmtId="0" fontId="12" fillId="0" borderId="17" xfId="0" applyFont="1" applyBorder="1" applyAlignment="1">
      <alignment/>
    </xf>
    <xf numFmtId="176" fontId="24" fillId="0" borderId="14" xfId="0" applyNumberFormat="1" applyFont="1" applyBorder="1" applyAlignment="1">
      <alignment/>
    </xf>
    <xf numFmtId="1" fontId="24" fillId="0" borderId="13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1" fontId="26" fillId="0" borderId="14" xfId="0" applyNumberFormat="1" applyFont="1" applyBorder="1" applyAlignment="1">
      <alignment/>
    </xf>
    <xf numFmtId="0" fontId="65" fillId="0" borderId="0" xfId="0" applyFont="1" applyAlignment="1">
      <alignment/>
    </xf>
    <xf numFmtId="0" fontId="14" fillId="0" borderId="0" xfId="0" applyFont="1" applyAlignment="1">
      <alignment/>
    </xf>
    <xf numFmtId="0" fontId="26" fillId="0" borderId="0" xfId="0" applyFont="1" applyBorder="1" applyAlignment="1">
      <alignment/>
    </xf>
    <xf numFmtId="1" fontId="26" fillId="0" borderId="0" xfId="0" applyNumberFormat="1" applyFont="1" applyAlignment="1">
      <alignment/>
    </xf>
    <xf numFmtId="0" fontId="26" fillId="0" borderId="14" xfId="0" applyFont="1" applyBorder="1" applyAlignment="1">
      <alignment/>
    </xf>
    <xf numFmtId="1" fontId="24" fillId="0" borderId="13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176" fontId="24" fillId="0" borderId="0" xfId="0" applyNumberFormat="1" applyFont="1" applyBorder="1" applyAlignment="1">
      <alignment/>
    </xf>
    <xf numFmtId="0" fontId="21" fillId="0" borderId="18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1" fontId="26" fillId="0" borderId="10" xfId="0" applyNumberFormat="1" applyFont="1" applyBorder="1" applyAlignment="1">
      <alignment horizontal="right"/>
    </xf>
    <xf numFmtId="176" fontId="26" fillId="0" borderId="11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56" fillId="0" borderId="0" xfId="0" applyFont="1" applyAlignment="1">
      <alignment/>
    </xf>
    <xf numFmtId="0" fontId="70" fillId="0" borderId="0" xfId="0" applyFont="1" applyBorder="1" applyAlignment="1">
      <alignment/>
    </xf>
    <xf numFmtId="0" fontId="66" fillId="0" borderId="0" xfId="0" applyFont="1" applyBorder="1" applyAlignment="1">
      <alignment horizontal="left" indent="5"/>
    </xf>
    <xf numFmtId="0" fontId="56" fillId="0" borderId="0" xfId="0" applyFont="1" applyBorder="1" applyAlignment="1">
      <alignment horizontal="left" indent="5"/>
    </xf>
    <xf numFmtId="0" fontId="71" fillId="0" borderId="0" xfId="0" applyFont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51" fillId="0" borderId="0" xfId="0" applyFont="1" applyFill="1" applyBorder="1" applyAlignment="1">
      <alignment horizontal="center"/>
    </xf>
    <xf numFmtId="204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04" fontId="6" fillId="0" borderId="17" xfId="0" applyNumberFormat="1" applyFont="1" applyFill="1" applyBorder="1" applyAlignment="1">
      <alignment horizontal="center"/>
    </xf>
    <xf numFmtId="176" fontId="51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204" fontId="6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6" fontId="51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6" fillId="0" borderId="0" xfId="116" applyNumberFormat="1" applyFont="1" applyFill="1" applyBorder="1" applyAlignment="1">
      <alignment horizontal="left"/>
    </xf>
    <xf numFmtId="176" fontId="6" fillId="0" borderId="17" xfId="116" applyNumberFormat="1" applyFont="1" applyFill="1" applyBorder="1" applyAlignment="1">
      <alignment horizontal="left"/>
    </xf>
    <xf numFmtId="176" fontId="6" fillId="0" borderId="17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176" fontId="6" fillId="0" borderId="0" xfId="116" applyNumberFormat="1" applyFont="1" applyFill="1" applyBorder="1" applyAlignment="1">
      <alignment horizontal="center"/>
    </xf>
    <xf numFmtId="176" fontId="6" fillId="0" borderId="22" xfId="116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6" fontId="51" fillId="0" borderId="0" xfId="116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76" fontId="6" fillId="0" borderId="12" xfId="116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center"/>
    </xf>
    <xf numFmtId="176" fontId="6" fillId="0" borderId="18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102">
      <alignment/>
      <protection/>
    </xf>
    <xf numFmtId="176" fontId="6" fillId="0" borderId="0" xfId="102" applyNumberFormat="1" applyFont="1" applyBorder="1">
      <alignment/>
      <protection/>
    </xf>
    <xf numFmtId="0" fontId="6" fillId="0" borderId="0" xfId="102" applyFont="1" applyBorder="1">
      <alignment/>
      <protection/>
    </xf>
    <xf numFmtId="0" fontId="6" fillId="0" borderId="0" xfId="102" applyFont="1" applyFill="1" applyBorder="1">
      <alignment/>
      <protection/>
    </xf>
    <xf numFmtId="0" fontId="36" fillId="0" borderId="0" xfId="102" applyFont="1">
      <alignment/>
      <protection/>
    </xf>
    <xf numFmtId="0" fontId="6" fillId="0" borderId="0" xfId="102" applyFont="1">
      <alignment/>
      <protection/>
    </xf>
    <xf numFmtId="176" fontId="6" fillId="0" borderId="0" xfId="102" applyNumberFormat="1" applyFont="1">
      <alignment/>
      <protection/>
    </xf>
    <xf numFmtId="0" fontId="6" fillId="0" borderId="12" xfId="102" applyFont="1" applyBorder="1">
      <alignment/>
      <protection/>
    </xf>
    <xf numFmtId="176" fontId="6" fillId="0" borderId="22" xfId="102" applyNumberFormat="1" applyFont="1" applyBorder="1">
      <alignment/>
      <protection/>
    </xf>
    <xf numFmtId="0" fontId="6" fillId="0" borderId="22" xfId="102" applyFont="1" applyBorder="1">
      <alignment/>
      <protection/>
    </xf>
    <xf numFmtId="0" fontId="6" fillId="0" borderId="17" xfId="102" applyFont="1" applyBorder="1">
      <alignment/>
      <protection/>
    </xf>
    <xf numFmtId="0" fontId="11" fillId="0" borderId="17" xfId="111" applyFont="1" applyBorder="1">
      <alignment/>
      <protection/>
    </xf>
    <xf numFmtId="0" fontId="6" fillId="0" borderId="17" xfId="111" applyFont="1" applyBorder="1">
      <alignment/>
      <protection/>
    </xf>
    <xf numFmtId="0" fontId="11" fillId="0" borderId="17" xfId="111" applyFont="1" applyBorder="1" applyAlignment="1">
      <alignment horizontal="right"/>
      <protection/>
    </xf>
    <xf numFmtId="0" fontId="6" fillId="0" borderId="17" xfId="111" applyFont="1" applyBorder="1" applyAlignment="1">
      <alignment horizontal="right"/>
      <protection/>
    </xf>
    <xf numFmtId="176" fontId="8" fillId="0" borderId="22" xfId="102" applyNumberFormat="1" applyFont="1" applyBorder="1">
      <alignment/>
      <protection/>
    </xf>
    <xf numFmtId="0" fontId="8" fillId="0" borderId="22" xfId="102" applyFont="1" applyBorder="1">
      <alignment/>
      <protection/>
    </xf>
    <xf numFmtId="0" fontId="30" fillId="0" borderId="17" xfId="102" applyFont="1" applyBorder="1" applyAlignment="1">
      <alignment horizontal="right"/>
      <protection/>
    </xf>
    <xf numFmtId="0" fontId="8" fillId="0" borderId="17" xfId="102" applyFont="1" applyBorder="1" applyAlignment="1">
      <alignment horizontal="right"/>
      <protection/>
    </xf>
    <xf numFmtId="0" fontId="8" fillId="0" borderId="0" xfId="102" applyFont="1" applyBorder="1">
      <alignment/>
      <protection/>
    </xf>
    <xf numFmtId="0" fontId="7" fillId="0" borderId="17" xfId="102" applyFont="1" applyBorder="1" applyAlignment="1">
      <alignment horizontal="right"/>
      <protection/>
    </xf>
    <xf numFmtId="0" fontId="6" fillId="0" borderId="17" xfId="102" applyFont="1" applyBorder="1" applyAlignment="1">
      <alignment horizontal="right"/>
      <protection/>
    </xf>
    <xf numFmtId="0" fontId="17" fillId="0" borderId="0" xfId="102" applyFont="1" applyAlignment="1">
      <alignment horizontal="right"/>
      <protection/>
    </xf>
    <xf numFmtId="0" fontId="6" fillId="0" borderId="0" xfId="102" applyFont="1" applyAlignment="1">
      <alignment horizontal="right"/>
      <protection/>
    </xf>
    <xf numFmtId="176" fontId="6" fillId="0" borderId="12" xfId="102" applyNumberFormat="1" applyFont="1" applyBorder="1">
      <alignment/>
      <protection/>
    </xf>
    <xf numFmtId="0" fontId="11" fillId="0" borderId="0" xfId="102" applyFont="1" applyBorder="1">
      <alignment/>
      <protection/>
    </xf>
    <xf numFmtId="0" fontId="6" fillId="0" borderId="16" xfId="102" applyFont="1" applyBorder="1">
      <alignment/>
      <protection/>
    </xf>
    <xf numFmtId="0" fontId="6" fillId="0" borderId="15" xfId="102" applyFont="1" applyBorder="1">
      <alignment/>
      <protection/>
    </xf>
    <xf numFmtId="0" fontId="11" fillId="0" borderId="16" xfId="102" applyFont="1" applyBorder="1">
      <alignment/>
      <protection/>
    </xf>
    <xf numFmtId="0" fontId="6" fillId="0" borderId="14" xfId="102" applyFont="1" applyBorder="1">
      <alignment/>
      <protection/>
    </xf>
    <xf numFmtId="0" fontId="6" fillId="0" borderId="13" xfId="102" applyFont="1" applyBorder="1">
      <alignment/>
      <protection/>
    </xf>
    <xf numFmtId="0" fontId="11" fillId="0" borderId="13" xfId="102" applyFont="1" applyBorder="1">
      <alignment/>
      <protection/>
    </xf>
    <xf numFmtId="0" fontId="6" fillId="0" borderId="16" xfId="102" applyFont="1" applyBorder="1" applyAlignment="1">
      <alignment horizontal="center"/>
      <protection/>
    </xf>
    <xf numFmtId="0" fontId="6" fillId="0" borderId="19" xfId="102" applyFont="1" applyBorder="1">
      <alignment/>
      <protection/>
    </xf>
    <xf numFmtId="0" fontId="11" fillId="0" borderId="15" xfId="102" applyFont="1" applyBorder="1">
      <alignment/>
      <protection/>
    </xf>
    <xf numFmtId="0" fontId="6" fillId="0" borderId="15" xfId="102" applyFont="1" applyBorder="1" applyAlignment="1">
      <alignment horizontal="center"/>
      <protection/>
    </xf>
    <xf numFmtId="0" fontId="6" fillId="0" borderId="17" xfId="102" applyFont="1" applyBorder="1" applyAlignment="1">
      <alignment horizontal="center"/>
      <protection/>
    </xf>
    <xf numFmtId="0" fontId="11" fillId="0" borderId="18" xfId="102" applyFont="1" applyBorder="1">
      <alignment/>
      <protection/>
    </xf>
    <xf numFmtId="0" fontId="11" fillId="0" borderId="14" xfId="102" applyFont="1" applyBorder="1">
      <alignment/>
      <protection/>
    </xf>
    <xf numFmtId="0" fontId="6" fillId="0" borderId="13" xfId="102" applyFont="1" applyBorder="1" applyAlignment="1">
      <alignment horizontal="center"/>
      <protection/>
    </xf>
    <xf numFmtId="0" fontId="6" fillId="0" borderId="18" xfId="102" applyFont="1" applyBorder="1">
      <alignment/>
      <protection/>
    </xf>
    <xf numFmtId="0" fontId="11" fillId="33" borderId="13" xfId="102" applyFont="1" applyFill="1" applyBorder="1">
      <alignment/>
      <protection/>
    </xf>
    <xf numFmtId="0" fontId="6" fillId="0" borderId="18" xfId="102" applyFont="1" applyBorder="1" applyAlignment="1">
      <alignment horizontal="center"/>
      <protection/>
    </xf>
    <xf numFmtId="0" fontId="6" fillId="0" borderId="20" xfId="102" applyFont="1" applyBorder="1">
      <alignment/>
      <protection/>
    </xf>
    <xf numFmtId="0" fontId="6" fillId="0" borderId="11" xfId="102" applyFont="1" applyBorder="1">
      <alignment/>
      <protection/>
    </xf>
    <xf numFmtId="0" fontId="6" fillId="0" borderId="10" xfId="102" applyFont="1" applyBorder="1">
      <alignment/>
      <protection/>
    </xf>
    <xf numFmtId="0" fontId="6" fillId="0" borderId="0" xfId="102" applyFont="1" applyBorder="1" applyAlignment="1">
      <alignment horizontal="center"/>
      <protection/>
    </xf>
    <xf numFmtId="0" fontId="11" fillId="0" borderId="14" xfId="102" applyFont="1" applyBorder="1" applyAlignment="1">
      <alignment horizontal="center"/>
      <protection/>
    </xf>
    <xf numFmtId="0" fontId="6" fillId="0" borderId="24" xfId="102" applyFont="1" applyBorder="1">
      <alignment/>
      <protection/>
    </xf>
    <xf numFmtId="0" fontId="6" fillId="0" borderId="21" xfId="102" applyFont="1" applyBorder="1">
      <alignment/>
      <protection/>
    </xf>
    <xf numFmtId="0" fontId="11" fillId="0" borderId="13" xfId="102" applyFont="1" applyBorder="1" applyAlignment="1">
      <alignment horizontal="center"/>
      <protection/>
    </xf>
    <xf numFmtId="0" fontId="6" fillId="0" borderId="14" xfId="102" applyFont="1" applyBorder="1" applyAlignment="1">
      <alignment horizontal="center"/>
      <protection/>
    </xf>
    <xf numFmtId="0" fontId="6" fillId="0" borderId="11" xfId="102" applyFont="1" applyBorder="1" applyAlignment="1">
      <alignment horizontal="center"/>
      <protection/>
    </xf>
    <xf numFmtId="0" fontId="6" fillId="0" borderId="20" xfId="102" applyFont="1" applyBorder="1" applyAlignment="1">
      <alignment horizontal="center"/>
      <protection/>
    </xf>
    <xf numFmtId="0" fontId="28" fillId="0" borderId="0" xfId="102" applyFont="1">
      <alignment/>
      <protection/>
    </xf>
    <xf numFmtId="0" fontId="6" fillId="0" borderId="0" xfId="102" applyFont="1" applyAlignment="1">
      <alignment/>
      <protection/>
    </xf>
    <xf numFmtId="0" fontId="28" fillId="0" borderId="0" xfId="102" applyFont="1" applyAlignment="1">
      <alignment/>
      <protection/>
    </xf>
    <xf numFmtId="2" fontId="6" fillId="0" borderId="22" xfId="102" applyNumberFormat="1" applyFont="1" applyBorder="1">
      <alignment/>
      <protection/>
    </xf>
    <xf numFmtId="0" fontId="8" fillId="0" borderId="0" xfId="102" applyFont="1">
      <alignment/>
      <protection/>
    </xf>
    <xf numFmtId="0" fontId="8" fillId="0" borderId="12" xfId="102" applyFont="1" applyBorder="1">
      <alignment/>
      <protection/>
    </xf>
    <xf numFmtId="0" fontId="30" fillId="0" borderId="22" xfId="102" applyFont="1" applyBorder="1" applyAlignment="1">
      <alignment horizontal="right"/>
      <protection/>
    </xf>
    <xf numFmtId="0" fontId="6" fillId="0" borderId="0" xfId="102" applyFont="1" applyBorder="1" applyAlignment="1">
      <alignment horizontal="right"/>
      <protection/>
    </xf>
    <xf numFmtId="0" fontId="6" fillId="0" borderId="0" xfId="102" applyFont="1" applyAlignment="1">
      <alignment horizontal="left"/>
      <protection/>
    </xf>
    <xf numFmtId="2" fontId="6" fillId="0" borderId="0" xfId="102" applyNumberFormat="1" applyFont="1" applyBorder="1">
      <alignment/>
      <protection/>
    </xf>
    <xf numFmtId="0" fontId="72" fillId="0" borderId="0" xfId="102" applyFont="1" applyFill="1" applyBorder="1">
      <alignment/>
      <protection/>
    </xf>
    <xf numFmtId="0" fontId="6" fillId="0" borderId="0" xfId="102" applyFont="1" applyBorder="1" applyAlignment="1" quotePrefix="1">
      <alignment horizontal="left"/>
      <protection/>
    </xf>
    <xf numFmtId="0" fontId="6" fillId="0" borderId="0" xfId="102" applyFont="1" applyBorder="1" applyAlignment="1">
      <alignment horizontal="left"/>
      <protection/>
    </xf>
    <xf numFmtId="0" fontId="72" fillId="0" borderId="0" xfId="102" applyFont="1">
      <alignment/>
      <protection/>
    </xf>
    <xf numFmtId="0" fontId="6" fillId="0" borderId="15" xfId="102" applyFont="1" applyBorder="1" applyAlignment="1">
      <alignment/>
      <protection/>
    </xf>
    <xf numFmtId="0" fontId="6" fillId="0" borderId="16" xfId="102" applyFont="1" applyBorder="1" applyAlignment="1">
      <alignment/>
      <protection/>
    </xf>
    <xf numFmtId="0" fontId="23" fillId="0" borderId="15" xfId="102" applyFont="1" applyBorder="1">
      <alignment/>
      <protection/>
    </xf>
    <xf numFmtId="0" fontId="23" fillId="0" borderId="13" xfId="102" applyFont="1" applyBorder="1">
      <alignment/>
      <protection/>
    </xf>
    <xf numFmtId="14" fontId="6" fillId="0" borderId="0" xfId="102" applyNumberFormat="1" applyFont="1" applyBorder="1">
      <alignment/>
      <protection/>
    </xf>
    <xf numFmtId="0" fontId="6" fillId="0" borderId="13" xfId="102" applyNumberFormat="1" applyFont="1" applyBorder="1" applyAlignment="1">
      <alignment horizontal="center"/>
      <protection/>
    </xf>
    <xf numFmtId="0" fontId="6" fillId="0" borderId="14" xfId="102" applyNumberFormat="1" applyFont="1" applyBorder="1" applyAlignment="1">
      <alignment horizontal="center"/>
      <protection/>
    </xf>
    <xf numFmtId="0" fontId="9" fillId="0" borderId="13" xfId="102" applyFont="1" applyBorder="1" applyAlignment="1">
      <alignment horizontal="center"/>
      <protection/>
    </xf>
    <xf numFmtId="0" fontId="3" fillId="0" borderId="0" xfId="102" applyBorder="1" applyAlignment="1">
      <alignment/>
      <protection/>
    </xf>
    <xf numFmtId="0" fontId="6" fillId="0" borderId="21" xfId="102" applyFont="1" applyBorder="1" applyAlignment="1">
      <alignment horizontal="center"/>
      <protection/>
    </xf>
    <xf numFmtId="0" fontId="3" fillId="0" borderId="10" xfId="102" applyBorder="1">
      <alignment/>
      <protection/>
    </xf>
    <xf numFmtId="0" fontId="3" fillId="0" borderId="11" xfId="102" applyBorder="1">
      <alignment/>
      <protection/>
    </xf>
    <xf numFmtId="0" fontId="9" fillId="0" borderId="10" xfId="102" applyFont="1" applyBorder="1" applyAlignment="1">
      <alignment horizontal="center"/>
      <protection/>
    </xf>
    <xf numFmtId="14" fontId="6" fillId="0" borderId="0" xfId="102" applyNumberFormat="1" applyFont="1">
      <alignment/>
      <protection/>
    </xf>
    <xf numFmtId="0" fontId="21" fillId="0" borderId="0" xfId="102" applyFont="1">
      <alignment/>
      <protection/>
    </xf>
    <xf numFmtId="0" fontId="6" fillId="0" borderId="0" xfId="107" applyFont="1">
      <alignment/>
      <protection/>
    </xf>
    <xf numFmtId="0" fontId="6" fillId="0" borderId="0" xfId="107" applyFont="1" applyBorder="1">
      <alignment/>
      <protection/>
    </xf>
    <xf numFmtId="0" fontId="10" fillId="0" borderId="0" xfId="107" applyFont="1">
      <alignment/>
      <protection/>
    </xf>
    <xf numFmtId="0" fontId="10" fillId="0" borderId="0" xfId="107" applyFont="1" applyBorder="1">
      <alignment/>
      <protection/>
    </xf>
    <xf numFmtId="176" fontId="10" fillId="0" borderId="22" xfId="107" applyNumberFormat="1" applyFont="1" applyBorder="1" applyAlignment="1">
      <alignment horizontal="right"/>
      <protection/>
    </xf>
    <xf numFmtId="0" fontId="73" fillId="0" borderId="17" xfId="111" applyFont="1" applyBorder="1">
      <alignment/>
      <protection/>
    </xf>
    <xf numFmtId="0" fontId="10" fillId="0" borderId="17" xfId="111" applyFont="1" applyBorder="1">
      <alignment/>
      <protection/>
    </xf>
    <xf numFmtId="0" fontId="10" fillId="0" borderId="0" xfId="107" applyFont="1" applyAlignment="1">
      <alignment horizontal="center"/>
      <protection/>
    </xf>
    <xf numFmtId="0" fontId="10" fillId="0" borderId="0" xfId="107" applyFont="1" applyBorder="1" applyAlignment="1">
      <alignment horizontal="center"/>
      <protection/>
    </xf>
    <xf numFmtId="0" fontId="33" fillId="0" borderId="0" xfId="107" applyFont="1" applyBorder="1" applyAlignment="1">
      <alignment horizontal="right"/>
      <protection/>
    </xf>
    <xf numFmtId="176" fontId="33" fillId="0" borderId="0" xfId="107" applyNumberFormat="1" applyFont="1" applyBorder="1" applyAlignment="1">
      <alignment horizontal="right"/>
      <protection/>
    </xf>
    <xf numFmtId="176" fontId="33" fillId="0" borderId="22" xfId="107" applyNumberFormat="1" applyFont="1" applyBorder="1" applyAlignment="1">
      <alignment horizontal="right"/>
      <protection/>
    </xf>
    <xf numFmtId="0" fontId="29" fillId="0" borderId="22" xfId="102" applyFont="1" applyBorder="1" applyAlignment="1">
      <alignment horizontal="center"/>
      <protection/>
    </xf>
    <xf numFmtId="0" fontId="28" fillId="0" borderId="17" xfId="102" applyFont="1" applyBorder="1" applyAlignment="1">
      <alignment horizontal="right"/>
      <protection/>
    </xf>
    <xf numFmtId="0" fontId="3" fillId="0" borderId="17" xfId="107" applyFont="1" applyBorder="1" applyAlignment="1">
      <alignment horizontal="right"/>
      <protection/>
    </xf>
    <xf numFmtId="176" fontId="3" fillId="0" borderId="17" xfId="107" applyNumberFormat="1" applyFont="1" applyBorder="1" applyAlignment="1">
      <alignment horizontal="right"/>
      <protection/>
    </xf>
    <xf numFmtId="176" fontId="3" fillId="0" borderId="0" xfId="107" applyNumberFormat="1" applyFont="1" applyBorder="1" applyAlignment="1">
      <alignment horizontal="right"/>
      <protection/>
    </xf>
    <xf numFmtId="0" fontId="10" fillId="0" borderId="17" xfId="102" applyFont="1" applyBorder="1">
      <alignment/>
      <protection/>
    </xf>
    <xf numFmtId="0" fontId="10" fillId="0" borderId="0" xfId="107" applyFont="1" applyBorder="1" applyAlignment="1" quotePrefix="1">
      <alignment horizontal="right"/>
      <protection/>
    </xf>
    <xf numFmtId="0" fontId="3" fillId="0" borderId="0" xfId="107" applyFont="1" applyBorder="1" applyAlignment="1">
      <alignment horizontal="right"/>
      <protection/>
    </xf>
    <xf numFmtId="176" fontId="10" fillId="0" borderId="0" xfId="107" applyNumberFormat="1" applyFont="1">
      <alignment/>
      <protection/>
    </xf>
    <xf numFmtId="0" fontId="34" fillId="0" borderId="0" xfId="102" applyFont="1" applyAlignment="1">
      <alignment horizontal="left"/>
      <protection/>
    </xf>
    <xf numFmtId="0" fontId="10" fillId="0" borderId="0" xfId="102" applyFont="1">
      <alignment/>
      <protection/>
    </xf>
    <xf numFmtId="0" fontId="10" fillId="0" borderId="0" xfId="107" applyFont="1" applyBorder="1" applyAlignment="1">
      <alignment horizontal="right"/>
      <protection/>
    </xf>
    <xf numFmtId="1" fontId="10" fillId="0" borderId="0" xfId="107" applyNumberFormat="1" applyFont="1" applyBorder="1" applyAlignment="1" quotePrefix="1">
      <alignment horizontal="right"/>
      <protection/>
    </xf>
    <xf numFmtId="0" fontId="10" fillId="0" borderId="15" xfId="107" applyFont="1" applyBorder="1">
      <alignment/>
      <protection/>
    </xf>
    <xf numFmtId="0" fontId="10" fillId="0" borderId="17" xfId="107" applyFont="1" applyBorder="1">
      <alignment/>
      <protection/>
    </xf>
    <xf numFmtId="0" fontId="10" fillId="0" borderId="16" xfId="107" applyFont="1" applyBorder="1">
      <alignment/>
      <protection/>
    </xf>
    <xf numFmtId="0" fontId="34" fillId="0" borderId="17" xfId="107" applyFont="1" applyBorder="1">
      <alignment/>
      <protection/>
    </xf>
    <xf numFmtId="0" fontId="34" fillId="0" borderId="16" xfId="107" applyFont="1" applyBorder="1">
      <alignment/>
      <protection/>
    </xf>
    <xf numFmtId="0" fontId="34" fillId="0" borderId="13" xfId="107" applyFont="1" applyBorder="1">
      <alignment/>
      <protection/>
    </xf>
    <xf numFmtId="0" fontId="34" fillId="0" borderId="0" xfId="107" applyFont="1" applyBorder="1">
      <alignment/>
      <protection/>
    </xf>
    <xf numFmtId="0" fontId="10" fillId="0" borderId="14" xfId="107" applyFont="1" applyBorder="1">
      <alignment/>
      <protection/>
    </xf>
    <xf numFmtId="0" fontId="10" fillId="0" borderId="11" xfId="107" applyFont="1" applyBorder="1">
      <alignment/>
      <protection/>
    </xf>
    <xf numFmtId="0" fontId="34" fillId="0" borderId="14" xfId="107" applyFont="1" applyBorder="1">
      <alignment/>
      <protection/>
    </xf>
    <xf numFmtId="0" fontId="10" fillId="0" borderId="13" xfId="107" applyFont="1" applyBorder="1">
      <alignment/>
      <protection/>
    </xf>
    <xf numFmtId="0" fontId="34" fillId="0" borderId="0" xfId="107" applyFont="1" applyBorder="1" applyAlignment="1">
      <alignment horizontal="center"/>
      <protection/>
    </xf>
    <xf numFmtId="0" fontId="34" fillId="0" borderId="18" xfId="107" applyFont="1" applyBorder="1">
      <alignment/>
      <protection/>
    </xf>
    <xf numFmtId="0" fontId="34" fillId="0" borderId="24" xfId="107" applyFont="1" applyBorder="1">
      <alignment/>
      <protection/>
    </xf>
    <xf numFmtId="0" fontId="10" fillId="0" borderId="21" xfId="107" applyFont="1" applyBorder="1">
      <alignment/>
      <protection/>
    </xf>
    <xf numFmtId="0" fontId="10" fillId="0" borderId="13" xfId="107" applyFont="1" applyBorder="1" applyAlignment="1">
      <alignment horizontal="center"/>
      <protection/>
    </xf>
    <xf numFmtId="0" fontId="10" fillId="0" borderId="20" xfId="107" applyFont="1" applyBorder="1">
      <alignment/>
      <protection/>
    </xf>
    <xf numFmtId="0" fontId="10" fillId="0" borderId="10" xfId="107" applyFont="1" applyBorder="1">
      <alignment/>
      <protection/>
    </xf>
    <xf numFmtId="0" fontId="10" fillId="0" borderId="18" xfId="107" applyFont="1" applyBorder="1">
      <alignment/>
      <protection/>
    </xf>
    <xf numFmtId="0" fontId="6" fillId="0" borderId="13" xfId="107" applyFont="1" applyBorder="1">
      <alignment/>
      <protection/>
    </xf>
    <xf numFmtId="0" fontId="10" fillId="0" borderId="12" xfId="107" applyFont="1" applyBorder="1">
      <alignment/>
      <protection/>
    </xf>
    <xf numFmtId="0" fontId="10" fillId="0" borderId="22" xfId="107" applyFont="1" applyBorder="1">
      <alignment/>
      <protection/>
    </xf>
    <xf numFmtId="0" fontId="6" fillId="0" borderId="10" xfId="107" applyFont="1" applyBorder="1">
      <alignment/>
      <protection/>
    </xf>
    <xf numFmtId="0" fontId="6" fillId="0" borderId="12" xfId="107" applyFont="1" applyBorder="1">
      <alignment/>
      <protection/>
    </xf>
    <xf numFmtId="14" fontId="6" fillId="0" borderId="0" xfId="107" applyNumberFormat="1" applyFont="1">
      <alignment/>
      <protection/>
    </xf>
    <xf numFmtId="14" fontId="6" fillId="0" borderId="0" xfId="107" applyNumberFormat="1" applyFont="1" applyBorder="1">
      <alignment/>
      <protection/>
    </xf>
    <xf numFmtId="0" fontId="28" fillId="0" borderId="0" xfId="107" applyFont="1" applyBorder="1">
      <alignment/>
      <protection/>
    </xf>
    <xf numFmtId="0" fontId="21" fillId="0" borderId="0" xfId="107" applyFont="1" applyBorder="1">
      <alignment/>
      <protection/>
    </xf>
    <xf numFmtId="0" fontId="6" fillId="0" borderId="12" xfId="102" applyFont="1" applyBorder="1" applyAlignment="1">
      <alignment horizontal="center"/>
      <protection/>
    </xf>
    <xf numFmtId="176" fontId="41" fillId="0" borderId="0" xfId="0" applyNumberFormat="1" applyFont="1" applyBorder="1" applyAlignment="1">
      <alignment/>
    </xf>
    <xf numFmtId="0" fontId="3" fillId="0" borderId="0" xfId="102" applyFont="1" applyFill="1">
      <alignment/>
      <protection/>
    </xf>
    <xf numFmtId="205" fontId="3" fillId="0" borderId="0" xfId="69" applyNumberFormat="1" applyFont="1" applyFill="1" applyAlignment="1">
      <alignment/>
    </xf>
    <xf numFmtId="0" fontId="3" fillId="0" borderId="0" xfId="112" applyFont="1" applyFill="1">
      <alignment/>
      <protection/>
    </xf>
    <xf numFmtId="0" fontId="36" fillId="0" borderId="0" xfId="112" applyFont="1" applyFill="1">
      <alignment/>
      <protection/>
    </xf>
    <xf numFmtId="206" fontId="3" fillId="0" borderId="15" xfId="69" applyNumberFormat="1" applyFont="1" applyFill="1" applyBorder="1" applyAlignment="1">
      <alignment/>
    </xf>
    <xf numFmtId="176" fontId="3" fillId="0" borderId="16" xfId="102" applyNumberFormat="1" applyFont="1" applyFill="1" applyBorder="1">
      <alignment/>
      <protection/>
    </xf>
    <xf numFmtId="176" fontId="3" fillId="0" borderId="17" xfId="102" applyNumberFormat="1" applyFont="1" applyFill="1" applyBorder="1">
      <alignment/>
      <protection/>
    </xf>
    <xf numFmtId="176" fontId="3" fillId="0" borderId="15" xfId="112" applyNumberFormat="1" applyFont="1" applyFill="1" applyBorder="1">
      <alignment/>
      <protection/>
    </xf>
    <xf numFmtId="176" fontId="3" fillId="0" borderId="17" xfId="112" applyNumberFormat="1" applyFont="1" applyFill="1" applyBorder="1">
      <alignment/>
      <protection/>
    </xf>
    <xf numFmtId="0" fontId="3" fillId="0" borderId="19" xfId="102" applyFont="1" applyFill="1" applyBorder="1">
      <alignment/>
      <protection/>
    </xf>
    <xf numFmtId="206" fontId="3" fillId="0" borderId="0" xfId="69" applyNumberFormat="1" applyFont="1" applyFill="1" applyBorder="1" applyAlignment="1">
      <alignment/>
    </xf>
    <xf numFmtId="176" fontId="3" fillId="0" borderId="18" xfId="102" applyNumberFormat="1" applyFont="1" applyFill="1" applyBorder="1">
      <alignment/>
      <protection/>
    </xf>
    <xf numFmtId="176" fontId="3" fillId="0" borderId="18" xfId="112" applyNumberFormat="1" applyFont="1" applyFill="1" applyBorder="1">
      <alignment/>
      <protection/>
    </xf>
    <xf numFmtId="176" fontId="3" fillId="0" borderId="13" xfId="112" applyNumberFormat="1" applyFont="1" applyFill="1" applyBorder="1">
      <alignment/>
      <protection/>
    </xf>
    <xf numFmtId="0" fontId="3" fillId="0" borderId="18" xfId="102" applyFont="1" applyFill="1" applyBorder="1">
      <alignment/>
      <protection/>
    </xf>
    <xf numFmtId="176" fontId="33" fillId="0" borderId="18" xfId="102" applyNumberFormat="1" applyFont="1" applyFill="1" applyBorder="1">
      <alignment/>
      <protection/>
    </xf>
    <xf numFmtId="176" fontId="33" fillId="0" borderId="13" xfId="102" applyNumberFormat="1" applyFont="1" applyFill="1" applyBorder="1">
      <alignment/>
      <protection/>
    </xf>
    <xf numFmtId="176" fontId="33" fillId="0" borderId="0" xfId="102" applyNumberFormat="1" applyFont="1" applyFill="1" applyBorder="1">
      <alignment/>
      <protection/>
    </xf>
    <xf numFmtId="0" fontId="33" fillId="0" borderId="0" xfId="102" applyFont="1" applyFill="1" applyBorder="1">
      <alignment/>
      <protection/>
    </xf>
    <xf numFmtId="176" fontId="3" fillId="0" borderId="14" xfId="102" applyNumberFormat="1" applyFont="1" applyFill="1" applyBorder="1">
      <alignment/>
      <protection/>
    </xf>
    <xf numFmtId="176" fontId="3" fillId="0" borderId="0" xfId="102" applyNumberFormat="1" applyFont="1" applyFill="1" applyBorder="1">
      <alignment/>
      <protection/>
    </xf>
    <xf numFmtId="176" fontId="3" fillId="0" borderId="13" xfId="102" applyNumberFormat="1" applyFont="1" applyFill="1" applyBorder="1">
      <alignment/>
      <protection/>
    </xf>
    <xf numFmtId="0" fontId="3" fillId="0" borderId="0" xfId="102" applyFont="1" applyFill="1" applyBorder="1">
      <alignment/>
      <protection/>
    </xf>
    <xf numFmtId="0" fontId="3" fillId="0" borderId="13" xfId="102" applyFont="1" applyFill="1" applyBorder="1">
      <alignment/>
      <protection/>
    </xf>
    <xf numFmtId="176" fontId="3" fillId="0" borderId="0" xfId="102" applyNumberFormat="1" applyFont="1" applyFill="1">
      <alignment/>
      <protection/>
    </xf>
    <xf numFmtId="176" fontId="33" fillId="0" borderId="14" xfId="102" applyNumberFormat="1" applyFont="1" applyFill="1" applyBorder="1">
      <alignment/>
      <protection/>
    </xf>
    <xf numFmtId="176" fontId="3" fillId="0" borderId="11" xfId="102" applyNumberFormat="1" applyFont="1" applyFill="1" applyBorder="1">
      <alignment/>
      <protection/>
    </xf>
    <xf numFmtId="176" fontId="33" fillId="0" borderId="12" xfId="102" applyNumberFormat="1" applyFont="1" applyFill="1" applyBorder="1">
      <alignment/>
      <protection/>
    </xf>
    <xf numFmtId="176" fontId="33" fillId="0" borderId="10" xfId="102" applyNumberFormat="1" applyFont="1" applyFill="1" applyBorder="1">
      <alignment/>
      <protection/>
    </xf>
    <xf numFmtId="205" fontId="3" fillId="0" borderId="17" xfId="69" applyNumberFormat="1" applyFont="1" applyFill="1" applyBorder="1" applyAlignment="1">
      <alignment/>
    </xf>
    <xf numFmtId="0" fontId="49" fillId="0" borderId="16" xfId="102" applyFont="1" applyFill="1" applyBorder="1" applyAlignment="1">
      <alignment horizontal="center"/>
      <protection/>
    </xf>
    <xf numFmtId="0" fontId="35" fillId="0" borderId="21" xfId="102" applyFont="1" applyFill="1" applyBorder="1" applyAlignment="1">
      <alignment horizontal="center"/>
      <protection/>
    </xf>
    <xf numFmtId="0" fontId="35" fillId="0" borderId="11" xfId="102" applyFont="1" applyFill="1" applyBorder="1" applyAlignment="1">
      <alignment horizontal="center"/>
      <protection/>
    </xf>
    <xf numFmtId="0" fontId="35" fillId="0" borderId="23" xfId="102" applyFont="1" applyFill="1" applyBorder="1" applyAlignment="1">
      <alignment horizontal="center"/>
      <protection/>
    </xf>
    <xf numFmtId="205" fontId="3" fillId="0" borderId="12" xfId="69" applyNumberFormat="1" applyFont="1" applyFill="1" applyBorder="1" applyAlignment="1">
      <alignment/>
    </xf>
    <xf numFmtId="0" fontId="36" fillId="0" borderId="11" xfId="102" applyFont="1" applyFill="1" applyBorder="1" applyAlignment="1">
      <alignment horizontal="center"/>
      <protection/>
    </xf>
    <xf numFmtId="0" fontId="3" fillId="0" borderId="20" xfId="102" applyFont="1" applyFill="1" applyBorder="1">
      <alignment/>
      <protection/>
    </xf>
    <xf numFmtId="0" fontId="33" fillId="0" borderId="0" xfId="112" applyFont="1" applyFill="1" applyBorder="1">
      <alignment/>
      <protection/>
    </xf>
    <xf numFmtId="0" fontId="33" fillId="0" borderId="0" xfId="102" applyFont="1" applyFill="1">
      <alignment/>
      <protection/>
    </xf>
    <xf numFmtId="0" fontId="24" fillId="0" borderId="0" xfId="102" applyFont="1" applyFill="1">
      <alignment/>
      <protection/>
    </xf>
    <xf numFmtId="0" fontId="24" fillId="0" borderId="0" xfId="102" applyFont="1" applyFill="1" applyAlignment="1">
      <alignment horizontal="left"/>
      <protection/>
    </xf>
    <xf numFmtId="176" fontId="24" fillId="0" borderId="0" xfId="112" applyNumberFormat="1" applyFont="1" applyFill="1" applyBorder="1">
      <alignment/>
      <protection/>
    </xf>
    <xf numFmtId="176" fontId="24" fillId="0" borderId="0" xfId="112" applyNumberFormat="1" applyFont="1" applyFill="1" applyBorder="1" applyAlignment="1">
      <alignment horizontal="right"/>
      <protection/>
    </xf>
    <xf numFmtId="0" fontId="24" fillId="0" borderId="0" xfId="102" applyFont="1" applyFill="1" applyBorder="1">
      <alignment/>
      <protection/>
    </xf>
    <xf numFmtId="0" fontId="25" fillId="0" borderId="0" xfId="112" applyFont="1" applyFill="1" applyBorder="1" applyAlignment="1">
      <alignment horizontal="center"/>
      <protection/>
    </xf>
    <xf numFmtId="0" fontId="24" fillId="0" borderId="0" xfId="112" applyFont="1" applyFill="1" applyBorder="1" applyAlignment="1">
      <alignment horizontal="center"/>
      <protection/>
    </xf>
    <xf numFmtId="0" fontId="24" fillId="0" borderId="0" xfId="112" applyFont="1" applyFill="1" applyBorder="1" applyAlignment="1">
      <alignment horizontal="center" vertical="center" wrapText="1"/>
      <protection/>
    </xf>
    <xf numFmtId="176" fontId="24" fillId="0" borderId="0" xfId="102" applyNumberFormat="1" applyFont="1" applyFill="1">
      <alignment/>
      <protection/>
    </xf>
    <xf numFmtId="0" fontId="24" fillId="0" borderId="0" xfId="112" applyFont="1" applyFill="1" applyBorder="1">
      <alignment/>
      <protection/>
    </xf>
    <xf numFmtId="0" fontId="24" fillId="0" borderId="0" xfId="112" applyFont="1" applyFill="1">
      <alignment/>
      <protection/>
    </xf>
    <xf numFmtId="0" fontId="24" fillId="0" borderId="0" xfId="112" applyFont="1" applyFill="1" applyAlignment="1">
      <alignment horizontal="left"/>
      <protection/>
    </xf>
    <xf numFmtId="0" fontId="24" fillId="0" borderId="0" xfId="112" applyFont="1" applyFill="1" applyBorder="1" applyAlignment="1">
      <alignment horizontal="left"/>
      <protection/>
    </xf>
    <xf numFmtId="176" fontId="24" fillId="0" borderId="0" xfId="112" applyNumberFormat="1" applyFont="1" applyFill="1">
      <alignment/>
      <protection/>
    </xf>
    <xf numFmtId="176" fontId="26" fillId="0" borderId="22" xfId="112" applyNumberFormat="1" applyFont="1" applyFill="1" applyBorder="1" applyAlignment="1">
      <alignment horizontal="right"/>
      <protection/>
    </xf>
    <xf numFmtId="176" fontId="24" fillId="0" borderId="22" xfId="112" applyNumberFormat="1" applyFont="1" applyFill="1" applyBorder="1">
      <alignment/>
      <protection/>
    </xf>
    <xf numFmtId="176" fontId="24" fillId="0" borderId="17" xfId="112" applyNumberFormat="1" applyFont="1" applyFill="1" applyBorder="1">
      <alignment/>
      <protection/>
    </xf>
    <xf numFmtId="176" fontId="26" fillId="0" borderId="17" xfId="102" applyNumberFormat="1" applyFont="1" applyFill="1" applyBorder="1">
      <alignment/>
      <protection/>
    </xf>
    <xf numFmtId="0" fontId="24" fillId="0" borderId="17" xfId="102" applyFont="1" applyFill="1" applyBorder="1">
      <alignment/>
      <protection/>
    </xf>
    <xf numFmtId="176" fontId="24" fillId="0" borderId="17" xfId="102" applyNumberFormat="1" applyFont="1" applyFill="1" applyBorder="1">
      <alignment/>
      <protection/>
    </xf>
    <xf numFmtId="0" fontId="24" fillId="0" borderId="22" xfId="102" applyFont="1" applyFill="1" applyBorder="1" applyAlignment="1">
      <alignment horizontal="left"/>
      <protection/>
    </xf>
    <xf numFmtId="176" fontId="24" fillId="0" borderId="22" xfId="102" applyNumberFormat="1" applyFont="1" applyFill="1" applyBorder="1">
      <alignment/>
      <protection/>
    </xf>
    <xf numFmtId="176" fontId="6" fillId="0" borderId="17" xfId="112" applyNumberFormat="1" applyFont="1" applyFill="1" applyBorder="1">
      <alignment/>
      <protection/>
    </xf>
    <xf numFmtId="176" fontId="24" fillId="0" borderId="17" xfId="112" applyNumberFormat="1" applyFont="1" applyFill="1" applyBorder="1" applyAlignment="1">
      <alignment horizontal="right"/>
      <protection/>
    </xf>
    <xf numFmtId="176" fontId="6" fillId="0" borderId="22" xfId="112" applyNumberFormat="1" applyFont="1" applyFill="1" applyBorder="1">
      <alignment/>
      <protection/>
    </xf>
    <xf numFmtId="176" fontId="8" fillId="0" borderId="17" xfId="112" applyNumberFormat="1" applyFont="1" applyFill="1" applyBorder="1">
      <alignment/>
      <protection/>
    </xf>
    <xf numFmtId="176" fontId="26" fillId="0" borderId="17" xfId="112" applyNumberFormat="1" applyFont="1" applyFill="1" applyBorder="1">
      <alignment/>
      <protection/>
    </xf>
    <xf numFmtId="176" fontId="6" fillId="0" borderId="17" xfId="112" applyNumberFormat="1" applyFont="1" applyFill="1" applyBorder="1" applyAlignment="1">
      <alignment horizontal="right"/>
      <protection/>
    </xf>
    <xf numFmtId="176" fontId="24" fillId="0" borderId="22" xfId="112" applyNumberFormat="1" applyFont="1" applyFill="1" applyBorder="1" applyAlignment="1">
      <alignment horizontal="right"/>
      <protection/>
    </xf>
    <xf numFmtId="176" fontId="6" fillId="0" borderId="22" xfId="112" applyNumberFormat="1" applyFont="1" applyFill="1" applyBorder="1" applyAlignment="1">
      <alignment horizontal="right"/>
      <protection/>
    </xf>
    <xf numFmtId="0" fontId="25" fillId="0" borderId="17" xfId="112" applyFont="1" applyFill="1" applyBorder="1">
      <alignment/>
      <protection/>
    </xf>
    <xf numFmtId="0" fontId="24" fillId="0" borderId="17" xfId="112" applyFont="1" applyFill="1" applyBorder="1">
      <alignment/>
      <protection/>
    </xf>
    <xf numFmtId="176" fontId="26" fillId="0" borderId="0" xfId="112" applyNumberFormat="1" applyFont="1" applyFill="1" applyBorder="1">
      <alignment/>
      <protection/>
    </xf>
    <xf numFmtId="0" fontId="26" fillId="0" borderId="0" xfId="102" applyFont="1" applyFill="1" applyBorder="1" applyAlignment="1">
      <alignment horizontal="center"/>
      <protection/>
    </xf>
    <xf numFmtId="0" fontId="26" fillId="0" borderId="0" xfId="102" applyFont="1" applyFill="1" applyBorder="1">
      <alignment/>
      <protection/>
    </xf>
    <xf numFmtId="176" fontId="26" fillId="0" borderId="17" xfId="112" applyNumberFormat="1" applyFont="1" applyFill="1" applyBorder="1" applyAlignment="1">
      <alignment horizontal="right"/>
      <protection/>
    </xf>
    <xf numFmtId="0" fontId="24" fillId="0" borderId="17" xfId="102" applyFont="1" applyFill="1" applyBorder="1" applyAlignment="1">
      <alignment horizontal="center"/>
      <protection/>
    </xf>
    <xf numFmtId="176" fontId="24" fillId="0" borderId="17" xfId="112" applyNumberFormat="1" applyFont="1" applyFill="1" applyBorder="1" applyAlignment="1">
      <alignment/>
      <protection/>
    </xf>
    <xf numFmtId="176" fontId="8" fillId="0" borderId="0" xfId="112" applyNumberFormat="1" applyFont="1" applyFill="1" applyBorder="1">
      <alignment/>
      <protection/>
    </xf>
    <xf numFmtId="0" fontId="26" fillId="0" borderId="17" xfId="102" applyFont="1" applyFill="1" applyBorder="1" applyAlignment="1">
      <alignment horizontal="center"/>
      <protection/>
    </xf>
    <xf numFmtId="0" fontId="26" fillId="0" borderId="17" xfId="102" applyFont="1" applyFill="1" applyBorder="1">
      <alignment/>
      <protection/>
    </xf>
    <xf numFmtId="176" fontId="20" fillId="0" borderId="17" xfId="112" applyNumberFormat="1" applyFont="1" applyFill="1" applyBorder="1">
      <alignment/>
      <protection/>
    </xf>
    <xf numFmtId="176" fontId="26" fillId="0" borderId="0" xfId="112" applyNumberFormat="1" applyFont="1" applyFill="1" applyBorder="1" applyAlignment="1">
      <alignment horizontal="right"/>
      <protection/>
    </xf>
    <xf numFmtId="176" fontId="8" fillId="0" borderId="0" xfId="112" applyNumberFormat="1" applyFont="1" applyFill="1" applyBorder="1" applyAlignment="1">
      <alignment horizontal="right"/>
      <protection/>
    </xf>
    <xf numFmtId="176" fontId="24" fillId="0" borderId="0" xfId="102" applyNumberFormat="1" applyFont="1" applyFill="1" applyBorder="1" applyAlignment="1">
      <alignment horizontal="right"/>
      <protection/>
    </xf>
    <xf numFmtId="176" fontId="24" fillId="0" borderId="0" xfId="102" applyNumberFormat="1" applyFont="1" applyFill="1" applyBorder="1">
      <alignment/>
      <protection/>
    </xf>
    <xf numFmtId="206" fontId="6" fillId="0" borderId="0" xfId="70" applyNumberFormat="1" applyFont="1" applyFill="1" applyBorder="1" applyAlignment="1">
      <alignment/>
    </xf>
    <xf numFmtId="176" fontId="6" fillId="0" borderId="0" xfId="112" applyNumberFormat="1" applyFont="1" applyFill="1" applyBorder="1">
      <alignment/>
      <protection/>
    </xf>
    <xf numFmtId="176" fontId="24" fillId="0" borderId="0" xfId="102" applyNumberFormat="1" applyFont="1" applyFill="1" applyBorder="1" applyAlignment="1">
      <alignment/>
      <protection/>
    </xf>
    <xf numFmtId="176" fontId="7" fillId="0" borderId="0" xfId="112" applyNumberFormat="1" applyFont="1" applyFill="1" applyBorder="1">
      <alignment/>
      <protection/>
    </xf>
    <xf numFmtId="176" fontId="6" fillId="0" borderId="0" xfId="112" applyNumberFormat="1" applyFont="1" applyFill="1" applyBorder="1" applyAlignment="1">
      <alignment horizontal="right"/>
      <protection/>
    </xf>
    <xf numFmtId="0" fontId="25" fillId="0" borderId="0" xfId="102" applyFont="1" applyFill="1" applyBorder="1" applyAlignment="1">
      <alignment horizontal="left"/>
      <protection/>
    </xf>
    <xf numFmtId="0" fontId="25" fillId="0" borderId="0" xfId="102" applyFont="1" applyFill="1" applyAlignment="1">
      <alignment horizontal="left"/>
      <protection/>
    </xf>
    <xf numFmtId="0" fontId="24" fillId="0" borderId="0" xfId="102" applyFont="1" applyFill="1" applyBorder="1" applyAlignment="1">
      <alignment/>
      <protection/>
    </xf>
    <xf numFmtId="176" fontId="24" fillId="0" borderId="12" xfId="112" applyNumberFormat="1" applyFont="1" applyFill="1" applyBorder="1">
      <alignment/>
      <protection/>
    </xf>
    <xf numFmtId="0" fontId="25" fillId="0" borderId="17" xfId="112" applyFont="1" applyFill="1" applyBorder="1" applyAlignment="1">
      <alignment horizontal="center"/>
      <protection/>
    </xf>
    <xf numFmtId="0" fontId="25" fillId="0" borderId="16" xfId="112" applyFont="1" applyFill="1" applyBorder="1" applyAlignment="1">
      <alignment horizontal="center"/>
      <protection/>
    </xf>
    <xf numFmtId="0" fontId="25" fillId="0" borderId="17" xfId="112" applyFont="1" applyFill="1" applyBorder="1" applyAlignment="1">
      <alignment horizontal="left"/>
      <protection/>
    </xf>
    <xf numFmtId="0" fontId="25" fillId="0" borderId="19" xfId="112" applyFont="1" applyFill="1" applyBorder="1" applyAlignment="1">
      <alignment horizontal="center"/>
      <protection/>
    </xf>
    <xf numFmtId="0" fontId="25" fillId="0" borderId="15" xfId="112" applyFont="1" applyFill="1" applyBorder="1" applyAlignment="1">
      <alignment horizontal="center"/>
      <protection/>
    </xf>
    <xf numFmtId="0" fontId="24" fillId="0" borderId="19" xfId="112" applyFont="1" applyFill="1" applyBorder="1">
      <alignment/>
      <protection/>
    </xf>
    <xf numFmtId="0" fontId="24" fillId="0" borderId="12" xfId="112" applyFont="1" applyFill="1" applyBorder="1" applyAlignment="1">
      <alignment horizontal="center"/>
      <protection/>
    </xf>
    <xf numFmtId="0" fontId="24" fillId="0" borderId="11" xfId="112" applyFont="1" applyFill="1" applyBorder="1" applyAlignment="1">
      <alignment horizontal="center"/>
      <protection/>
    </xf>
    <xf numFmtId="0" fontId="24" fillId="0" borderId="12" xfId="112" applyFont="1" applyFill="1" applyBorder="1" applyAlignment="1">
      <alignment horizontal="left"/>
      <protection/>
    </xf>
    <xf numFmtId="0" fontId="24" fillId="0" borderId="20" xfId="112" applyFont="1" applyFill="1" applyBorder="1" applyAlignment="1">
      <alignment horizontal="center"/>
      <protection/>
    </xf>
    <xf numFmtId="0" fontId="24" fillId="0" borderId="18" xfId="112" applyFont="1" applyFill="1" applyBorder="1" applyAlignment="1">
      <alignment horizontal="center"/>
      <protection/>
    </xf>
    <xf numFmtId="0" fontId="24" fillId="0" borderId="0" xfId="112" applyFont="1" applyFill="1" applyBorder="1" applyAlignment="1">
      <alignment horizontal="center" vertical="center"/>
      <protection/>
    </xf>
    <xf numFmtId="0" fontId="24" fillId="0" borderId="0" xfId="102" applyFont="1" applyFill="1" applyBorder="1" applyAlignment="1">
      <alignment horizontal="center" vertical="center" wrapText="1"/>
      <protection/>
    </xf>
    <xf numFmtId="0" fontId="24" fillId="0" borderId="22" xfId="112" applyFont="1" applyFill="1" applyBorder="1" applyAlignment="1">
      <alignment horizontal="center" vertical="center" wrapText="1"/>
      <protection/>
    </xf>
    <xf numFmtId="0" fontId="24" fillId="0" borderId="0" xfId="102" applyFont="1" applyFill="1" applyBorder="1" applyAlignment="1">
      <alignment horizontal="left" vertical="center" wrapText="1"/>
      <protection/>
    </xf>
    <xf numFmtId="0" fontId="25" fillId="0" borderId="18" xfId="112" applyFont="1" applyFill="1" applyBorder="1" applyAlignment="1">
      <alignment horizontal="center" vertical="center"/>
      <protection/>
    </xf>
    <xf numFmtId="0" fontId="24" fillId="0" borderId="0" xfId="102" applyFont="1" applyFill="1" applyBorder="1" applyAlignment="1">
      <alignment horizontal="center" vertical="center"/>
      <protection/>
    </xf>
    <xf numFmtId="0" fontId="24" fillId="0" borderId="0" xfId="112" applyFont="1" applyFill="1" applyBorder="1" applyAlignment="1">
      <alignment/>
      <protection/>
    </xf>
    <xf numFmtId="0" fontId="24" fillId="0" borderId="20" xfId="112" applyFont="1" applyFill="1" applyBorder="1">
      <alignment/>
      <protection/>
    </xf>
    <xf numFmtId="0" fontId="24" fillId="0" borderId="12" xfId="112" applyFont="1" applyFill="1" applyBorder="1">
      <alignment/>
      <protection/>
    </xf>
    <xf numFmtId="0" fontId="24" fillId="0" borderId="17" xfId="112" applyFont="1" applyFill="1" applyBorder="1" applyAlignment="1">
      <alignment horizontal="left"/>
      <protection/>
    </xf>
    <xf numFmtId="14" fontId="24" fillId="0" borderId="17" xfId="112" applyNumberFormat="1" applyFont="1" applyFill="1" applyBorder="1">
      <alignment/>
      <protection/>
    </xf>
    <xf numFmtId="14" fontId="24" fillId="0" borderId="0" xfId="112" applyNumberFormat="1" applyFont="1" applyFill="1" applyBorder="1">
      <alignment/>
      <protection/>
    </xf>
    <xf numFmtId="0" fontId="26" fillId="0" borderId="0" xfId="112" applyFont="1" applyFill="1" applyBorder="1">
      <alignment/>
      <protection/>
    </xf>
    <xf numFmtId="0" fontId="6" fillId="0" borderId="0" xfId="102" applyFont="1" applyAlignment="1">
      <alignment vertical="center" wrapText="1"/>
      <protection/>
    </xf>
    <xf numFmtId="0" fontId="6" fillId="0" borderId="0" xfId="105" applyFont="1">
      <alignment/>
      <protection/>
    </xf>
    <xf numFmtId="0" fontId="6" fillId="0" borderId="0" xfId="105" applyFont="1" applyAlignment="1">
      <alignment vertical="center" wrapText="1"/>
      <protection/>
    </xf>
    <xf numFmtId="0" fontId="7" fillId="0" borderId="0" xfId="105" applyFont="1">
      <alignment/>
      <protection/>
    </xf>
    <xf numFmtId="0" fontId="7" fillId="0" borderId="0" xfId="105" applyFont="1" applyAlignment="1">
      <alignment vertical="center" wrapText="1"/>
      <protection/>
    </xf>
    <xf numFmtId="176" fontId="6" fillId="0" borderId="0" xfId="105" applyNumberFormat="1" applyFont="1">
      <alignment/>
      <protection/>
    </xf>
    <xf numFmtId="176" fontId="20" fillId="0" borderId="0" xfId="102" applyNumberFormat="1" applyFont="1" applyBorder="1">
      <alignment/>
      <protection/>
    </xf>
    <xf numFmtId="0" fontId="17" fillId="0" borderId="0" xfId="102" applyFont="1" applyBorder="1">
      <alignment/>
      <protection/>
    </xf>
    <xf numFmtId="0" fontId="7" fillId="0" borderId="0" xfId="102" applyFont="1" applyBorder="1" applyAlignment="1">
      <alignment vertical="center" wrapText="1"/>
      <protection/>
    </xf>
    <xf numFmtId="176" fontId="8" fillId="0" borderId="0" xfId="102" applyNumberFormat="1" applyFont="1" applyBorder="1">
      <alignment/>
      <protection/>
    </xf>
    <xf numFmtId="2" fontId="6" fillId="0" borderId="17" xfId="102" applyNumberFormat="1" applyFont="1" applyBorder="1">
      <alignment/>
      <protection/>
    </xf>
    <xf numFmtId="0" fontId="17" fillId="0" borderId="17" xfId="102" applyFont="1" applyBorder="1">
      <alignment/>
      <protection/>
    </xf>
    <xf numFmtId="0" fontId="7" fillId="0" borderId="17" xfId="102" applyFont="1" applyBorder="1" applyAlignment="1">
      <alignment vertical="center" wrapText="1"/>
      <protection/>
    </xf>
    <xf numFmtId="0" fontId="17" fillId="0" borderId="0" xfId="102" applyFont="1" applyBorder="1" applyAlignment="1">
      <alignment vertical="center" wrapText="1"/>
      <protection/>
    </xf>
    <xf numFmtId="0" fontId="17" fillId="0" borderId="0" xfId="102" applyFont="1" applyAlignment="1">
      <alignment horizontal="left"/>
      <protection/>
    </xf>
    <xf numFmtId="0" fontId="7" fillId="0" borderId="0" xfId="102" applyFont="1" applyAlignment="1">
      <alignment vertical="center" wrapText="1"/>
      <protection/>
    </xf>
    <xf numFmtId="0" fontId="17" fillId="0" borderId="0" xfId="102" applyFont="1" applyBorder="1" applyAlignment="1">
      <alignment horizontal="left"/>
      <protection/>
    </xf>
    <xf numFmtId="0" fontId="6" fillId="0" borderId="0" xfId="105" applyFont="1" applyBorder="1">
      <alignment/>
      <protection/>
    </xf>
    <xf numFmtId="0" fontId="6" fillId="0" borderId="23" xfId="105" applyFont="1" applyBorder="1">
      <alignment/>
      <protection/>
    </xf>
    <xf numFmtId="0" fontId="17" fillId="0" borderId="23" xfId="102" applyFont="1" applyBorder="1" applyAlignment="1">
      <alignment horizontal="left"/>
      <protection/>
    </xf>
    <xf numFmtId="0" fontId="7" fillId="0" borderId="23" xfId="102" applyFont="1" applyBorder="1" applyAlignment="1">
      <alignment vertical="center" wrapText="1"/>
      <protection/>
    </xf>
    <xf numFmtId="176" fontId="11" fillId="0" borderId="0" xfId="102" applyNumberFormat="1" applyFont="1" applyBorder="1">
      <alignment/>
      <protection/>
    </xf>
    <xf numFmtId="176" fontId="6" fillId="0" borderId="17" xfId="102" applyNumberFormat="1" applyFont="1" applyBorder="1">
      <alignment/>
      <protection/>
    </xf>
    <xf numFmtId="0" fontId="17" fillId="0" borderId="17" xfId="102" applyFont="1" applyBorder="1" applyAlignment="1">
      <alignment horizontal="left"/>
      <protection/>
    </xf>
    <xf numFmtId="0" fontId="7" fillId="0" borderId="17" xfId="102" applyFont="1" applyBorder="1" applyAlignment="1">
      <alignment horizontal="left" vertical="center" wrapText="1"/>
      <protection/>
    </xf>
    <xf numFmtId="0" fontId="36" fillId="0" borderId="0" xfId="105" applyFont="1" applyBorder="1">
      <alignment/>
      <protection/>
    </xf>
    <xf numFmtId="176" fontId="36" fillId="0" borderId="0" xfId="105" applyNumberFormat="1" applyFont="1" applyBorder="1">
      <alignment/>
      <protection/>
    </xf>
    <xf numFmtId="0" fontId="6" fillId="0" borderId="21" xfId="105" applyFont="1" applyBorder="1">
      <alignment/>
      <protection/>
    </xf>
    <xf numFmtId="0" fontId="17" fillId="0" borderId="24" xfId="102" applyFont="1" applyBorder="1" applyAlignment="1">
      <alignment horizontal="left"/>
      <protection/>
    </xf>
    <xf numFmtId="0" fontId="7" fillId="0" borderId="24" xfId="102" applyFont="1" applyBorder="1" applyAlignment="1">
      <alignment vertical="center" wrapText="1"/>
      <protection/>
    </xf>
    <xf numFmtId="176" fontId="8" fillId="0" borderId="0" xfId="105" applyNumberFormat="1" applyFont="1">
      <alignment/>
      <protection/>
    </xf>
    <xf numFmtId="0" fontId="17" fillId="0" borderId="0" xfId="102" applyFont="1" applyBorder="1" applyAlignment="1">
      <alignment horizontal="left" vertical="center" wrapText="1"/>
      <protection/>
    </xf>
    <xf numFmtId="0" fontId="11" fillId="0" borderId="0" xfId="105" applyFont="1" applyBorder="1">
      <alignment/>
      <protection/>
    </xf>
    <xf numFmtId="0" fontId="17" fillId="0" borderId="17" xfId="102" applyFont="1" applyBorder="1" applyAlignment="1">
      <alignment vertical="center" wrapText="1"/>
      <protection/>
    </xf>
    <xf numFmtId="0" fontId="7" fillId="0" borderId="12" xfId="102" applyFont="1" applyBorder="1" applyAlignment="1">
      <alignment vertical="center" wrapText="1"/>
      <protection/>
    </xf>
    <xf numFmtId="0" fontId="11" fillId="0" borderId="16" xfId="102" applyFont="1" applyBorder="1" applyAlignment="1">
      <alignment horizontal="center"/>
      <protection/>
    </xf>
    <xf numFmtId="0" fontId="11" fillId="0" borderId="16" xfId="102" applyFont="1" applyBorder="1" applyAlignment="1">
      <alignment/>
      <protection/>
    </xf>
    <xf numFmtId="0" fontId="11" fillId="0" borderId="16" xfId="105" applyFont="1" applyBorder="1">
      <alignment/>
      <protection/>
    </xf>
    <xf numFmtId="0" fontId="6" fillId="0" borderId="0" xfId="102" applyFont="1" applyBorder="1" applyAlignment="1">
      <alignment vertical="center" wrapText="1"/>
      <protection/>
    </xf>
    <xf numFmtId="0" fontId="6" fillId="0" borderId="14" xfId="105" applyFont="1" applyBorder="1">
      <alignment/>
      <protection/>
    </xf>
    <xf numFmtId="0" fontId="11" fillId="0" borderId="14" xfId="105" applyFont="1" applyBorder="1" applyAlignment="1">
      <alignment horizontal="center"/>
      <protection/>
    </xf>
    <xf numFmtId="0" fontId="11" fillId="0" borderId="14" xfId="102" applyFont="1" applyBorder="1" applyAlignment="1">
      <alignment/>
      <protection/>
    </xf>
    <xf numFmtId="0" fontId="11" fillId="0" borderId="13" xfId="105" applyFont="1" applyBorder="1">
      <alignment/>
      <protection/>
    </xf>
    <xf numFmtId="0" fontId="11" fillId="0" borderId="14" xfId="105" applyFont="1" applyBorder="1">
      <alignment/>
      <protection/>
    </xf>
    <xf numFmtId="0" fontId="11" fillId="0" borderId="13" xfId="105" applyFont="1" applyBorder="1" applyAlignment="1">
      <alignment horizontal="center"/>
      <protection/>
    </xf>
    <xf numFmtId="0" fontId="6" fillId="0" borderId="0" xfId="105" applyFont="1" applyBorder="1" applyAlignment="1">
      <alignment horizontal="center"/>
      <protection/>
    </xf>
    <xf numFmtId="0" fontId="11" fillId="0" borderId="18" xfId="105" applyFont="1" applyBorder="1" applyAlignment="1">
      <alignment horizontal="center"/>
      <protection/>
    </xf>
    <xf numFmtId="0" fontId="6" fillId="0" borderId="14" xfId="105" applyFont="1" applyBorder="1" applyAlignment="1">
      <alignment horizontal="center"/>
      <protection/>
    </xf>
    <xf numFmtId="0" fontId="6" fillId="0" borderId="14" xfId="105" applyFont="1" applyBorder="1" applyAlignment="1">
      <alignment/>
      <protection/>
    </xf>
    <xf numFmtId="0" fontId="6" fillId="0" borderId="18" xfId="105" applyFont="1" applyBorder="1" applyAlignment="1">
      <alignment horizontal="center"/>
      <protection/>
    </xf>
    <xf numFmtId="0" fontId="6" fillId="0" borderId="11" xfId="102" applyFont="1" applyBorder="1" applyAlignment="1">
      <alignment/>
      <protection/>
    </xf>
    <xf numFmtId="0" fontId="6" fillId="0" borderId="17" xfId="105" applyFont="1" applyBorder="1">
      <alignment/>
      <protection/>
    </xf>
    <xf numFmtId="0" fontId="6" fillId="0" borderId="17" xfId="102" applyFont="1" applyBorder="1" applyAlignment="1">
      <alignment vertical="center" wrapText="1"/>
      <protection/>
    </xf>
    <xf numFmtId="0" fontId="76" fillId="0" borderId="0" xfId="102" applyFont="1">
      <alignment/>
      <protection/>
    </xf>
    <xf numFmtId="0" fontId="76" fillId="0" borderId="0" xfId="102" applyFont="1" applyBorder="1">
      <alignment/>
      <protection/>
    </xf>
    <xf numFmtId="176" fontId="36" fillId="0" borderId="0" xfId="102" applyNumberFormat="1" applyFont="1">
      <alignment/>
      <protection/>
    </xf>
    <xf numFmtId="0" fontId="24" fillId="0" borderId="0" xfId="102" applyFont="1">
      <alignment/>
      <protection/>
    </xf>
    <xf numFmtId="176" fontId="6" fillId="0" borderId="0" xfId="112" applyNumberFormat="1" applyFont="1">
      <alignment/>
      <protection/>
    </xf>
    <xf numFmtId="0" fontId="24" fillId="0" borderId="0" xfId="112" applyFont="1">
      <alignment/>
      <protection/>
    </xf>
    <xf numFmtId="176" fontId="76" fillId="0" borderId="0" xfId="102" applyNumberFormat="1" applyFont="1" applyBorder="1">
      <alignment/>
      <protection/>
    </xf>
    <xf numFmtId="0" fontId="36" fillId="0" borderId="16" xfId="102" applyFont="1" applyBorder="1">
      <alignment/>
      <protection/>
    </xf>
    <xf numFmtId="176" fontId="36" fillId="0" borderId="16" xfId="102" applyNumberFormat="1" applyFont="1" applyBorder="1">
      <alignment/>
      <protection/>
    </xf>
    <xf numFmtId="176" fontId="6" fillId="0" borderId="16" xfId="102" applyNumberFormat="1" applyFont="1" applyBorder="1">
      <alignment/>
      <protection/>
    </xf>
    <xf numFmtId="0" fontId="24" fillId="0" borderId="15" xfId="102" applyFont="1" applyBorder="1">
      <alignment/>
      <protection/>
    </xf>
    <xf numFmtId="0" fontId="36" fillId="0" borderId="14" xfId="102" applyFont="1" applyBorder="1">
      <alignment/>
      <protection/>
    </xf>
    <xf numFmtId="176" fontId="36" fillId="0" borderId="14" xfId="102" applyNumberFormat="1" applyFont="1" applyBorder="1">
      <alignment/>
      <protection/>
    </xf>
    <xf numFmtId="176" fontId="6" fillId="0" borderId="13" xfId="102" applyNumberFormat="1" applyFont="1" applyBorder="1">
      <alignment/>
      <protection/>
    </xf>
    <xf numFmtId="0" fontId="24" fillId="0" borderId="13" xfId="102" applyFont="1" applyBorder="1">
      <alignment/>
      <protection/>
    </xf>
    <xf numFmtId="176" fontId="6" fillId="0" borderId="14" xfId="102" applyNumberFormat="1" applyFont="1" applyBorder="1">
      <alignment/>
      <protection/>
    </xf>
    <xf numFmtId="176" fontId="6" fillId="34" borderId="13" xfId="102" applyNumberFormat="1" applyFont="1" applyFill="1" applyBorder="1">
      <alignment/>
      <protection/>
    </xf>
    <xf numFmtId="176" fontId="24" fillId="0" borderId="0" xfId="102" applyNumberFormat="1" applyFont="1" applyBorder="1">
      <alignment/>
      <protection/>
    </xf>
    <xf numFmtId="0" fontId="36" fillId="0" borderId="23" xfId="102" applyFont="1" applyBorder="1">
      <alignment/>
      <protection/>
    </xf>
    <xf numFmtId="0" fontId="8" fillId="0" borderId="21" xfId="102" applyFont="1" applyBorder="1">
      <alignment/>
      <protection/>
    </xf>
    <xf numFmtId="0" fontId="26" fillId="0" borderId="21" xfId="102" applyFont="1" applyBorder="1">
      <alignment/>
      <protection/>
    </xf>
    <xf numFmtId="176" fontId="24" fillId="0" borderId="14" xfId="102" applyNumberFormat="1" applyFont="1" applyBorder="1">
      <alignment/>
      <protection/>
    </xf>
    <xf numFmtId="176" fontId="24" fillId="0" borderId="16" xfId="102" applyNumberFormat="1" applyFont="1" applyBorder="1">
      <alignment/>
      <protection/>
    </xf>
    <xf numFmtId="176" fontId="76" fillId="0" borderId="16" xfId="102" applyNumberFormat="1" applyFont="1" applyBorder="1">
      <alignment/>
      <protection/>
    </xf>
    <xf numFmtId="0" fontId="76" fillId="0" borderId="16" xfId="102" applyFont="1" applyBorder="1">
      <alignment/>
      <protection/>
    </xf>
    <xf numFmtId="0" fontId="76" fillId="0" borderId="14" xfId="102" applyFont="1" applyBorder="1">
      <alignment/>
      <protection/>
    </xf>
    <xf numFmtId="176" fontId="76" fillId="0" borderId="14" xfId="102" applyNumberFormat="1" applyFont="1" applyBorder="1">
      <alignment/>
      <protection/>
    </xf>
    <xf numFmtId="176" fontId="76" fillId="0" borderId="0" xfId="102" applyNumberFormat="1" applyFont="1">
      <alignment/>
      <protection/>
    </xf>
    <xf numFmtId="176" fontId="24" fillId="0" borderId="13" xfId="102" applyNumberFormat="1" applyFont="1" applyBorder="1">
      <alignment/>
      <protection/>
    </xf>
    <xf numFmtId="176" fontId="24" fillId="0" borderId="11" xfId="102" applyNumberFormat="1" applyFont="1" applyBorder="1">
      <alignment/>
      <protection/>
    </xf>
    <xf numFmtId="0" fontId="24" fillId="0" borderId="10" xfId="102" applyFont="1" applyBorder="1">
      <alignment/>
      <protection/>
    </xf>
    <xf numFmtId="0" fontId="76" fillId="0" borderId="23" xfId="102" applyFont="1" applyBorder="1">
      <alignment/>
      <protection/>
    </xf>
    <xf numFmtId="0" fontId="26" fillId="0" borderId="23" xfId="102" applyFont="1" applyBorder="1">
      <alignment/>
      <protection/>
    </xf>
    <xf numFmtId="176" fontId="24" fillId="0" borderId="18" xfId="102" applyNumberFormat="1" applyFont="1" applyBorder="1">
      <alignment/>
      <protection/>
    </xf>
    <xf numFmtId="0" fontId="76" fillId="0" borderId="13" xfId="102" applyFont="1" applyBorder="1">
      <alignment/>
      <protection/>
    </xf>
    <xf numFmtId="0" fontId="24" fillId="0" borderId="18" xfId="102" applyFont="1" applyBorder="1">
      <alignment/>
      <protection/>
    </xf>
    <xf numFmtId="0" fontId="24" fillId="0" borderId="14" xfId="102" applyFont="1" applyBorder="1">
      <alignment/>
      <protection/>
    </xf>
    <xf numFmtId="205" fontId="24" fillId="0" borderId="11" xfId="71" applyNumberFormat="1" applyFont="1" applyBorder="1" applyAlignment="1">
      <alignment/>
    </xf>
    <xf numFmtId="0" fontId="76" fillId="0" borderId="18" xfId="102" applyFont="1" applyBorder="1">
      <alignment/>
      <protection/>
    </xf>
    <xf numFmtId="176" fontId="76" fillId="0" borderId="18" xfId="102" applyNumberFormat="1" applyFont="1" applyBorder="1">
      <alignment/>
      <protection/>
    </xf>
    <xf numFmtId="176" fontId="76" fillId="0" borderId="13" xfId="102" applyNumberFormat="1" applyFont="1" applyBorder="1">
      <alignment/>
      <protection/>
    </xf>
    <xf numFmtId="176" fontId="76" fillId="0" borderId="11" xfId="102" applyNumberFormat="1" applyFont="1" applyBorder="1">
      <alignment/>
      <protection/>
    </xf>
    <xf numFmtId="0" fontId="46" fillId="0" borderId="23" xfId="102" applyFont="1" applyBorder="1">
      <alignment/>
      <protection/>
    </xf>
    <xf numFmtId="0" fontId="76" fillId="0" borderId="10" xfId="102" applyFont="1" applyBorder="1">
      <alignment/>
      <protection/>
    </xf>
    <xf numFmtId="0" fontId="36" fillId="0" borderId="23" xfId="102" applyFont="1" applyBorder="1" applyAlignment="1">
      <alignment horizontal="center"/>
      <protection/>
    </xf>
    <xf numFmtId="0" fontId="36" fillId="0" borderId="12" xfId="102" applyFont="1" applyBorder="1">
      <alignment/>
      <protection/>
    </xf>
    <xf numFmtId="176" fontId="37" fillId="0" borderId="23" xfId="102" applyNumberFormat="1" applyFont="1" applyBorder="1">
      <alignment/>
      <protection/>
    </xf>
    <xf numFmtId="0" fontId="36" fillId="34" borderId="23" xfId="102" applyFont="1" applyFill="1" applyBorder="1">
      <alignment/>
      <protection/>
    </xf>
    <xf numFmtId="0" fontId="36" fillId="0" borderId="16" xfId="102" applyFont="1" applyBorder="1" applyAlignment="1">
      <alignment horizontal="center"/>
      <protection/>
    </xf>
    <xf numFmtId="0" fontId="49" fillId="0" borderId="15" xfId="102" applyFont="1" applyBorder="1" applyAlignment="1">
      <alignment horizontal="center"/>
      <protection/>
    </xf>
    <xf numFmtId="0" fontId="49" fillId="0" borderId="17" xfId="102" applyFont="1" applyBorder="1" applyAlignment="1">
      <alignment horizontal="center"/>
      <protection/>
    </xf>
    <xf numFmtId="0" fontId="49" fillId="0" borderId="16" xfId="102" applyFont="1" applyBorder="1" applyAlignment="1">
      <alignment horizontal="center"/>
      <protection/>
    </xf>
    <xf numFmtId="0" fontId="49" fillId="34" borderId="17" xfId="102" applyFont="1" applyFill="1" applyBorder="1" applyAlignment="1">
      <alignment horizontal="center"/>
      <protection/>
    </xf>
    <xf numFmtId="0" fontId="49" fillId="0" borderId="14" xfId="102" applyFont="1" applyBorder="1">
      <alignment/>
      <protection/>
    </xf>
    <xf numFmtId="0" fontId="36" fillId="0" borderId="10" xfId="102" applyFont="1" applyBorder="1" applyAlignment="1">
      <alignment horizontal="center"/>
      <protection/>
    </xf>
    <xf numFmtId="0" fontId="36" fillId="0" borderId="12" xfId="102" applyFont="1" applyBorder="1" applyAlignment="1">
      <alignment horizontal="center"/>
      <protection/>
    </xf>
    <xf numFmtId="0" fontId="36" fillId="0" borderId="11" xfId="102" applyFont="1" applyBorder="1" applyAlignment="1">
      <alignment horizontal="center"/>
      <protection/>
    </xf>
    <xf numFmtId="0" fontId="36" fillId="34" borderId="12" xfId="102" applyFont="1" applyFill="1" applyBorder="1" applyAlignment="1">
      <alignment horizontal="center"/>
      <protection/>
    </xf>
    <xf numFmtId="0" fontId="36" fillId="33" borderId="11" xfId="102" applyFont="1" applyFill="1" applyBorder="1">
      <alignment/>
      <protection/>
    </xf>
    <xf numFmtId="0" fontId="36" fillId="34" borderId="10" xfId="102" applyFont="1" applyFill="1" applyBorder="1" applyAlignment="1">
      <alignment horizontal="center"/>
      <protection/>
    </xf>
    <xf numFmtId="0" fontId="76" fillId="0" borderId="11" xfId="102" applyFont="1" applyBorder="1">
      <alignment/>
      <protection/>
    </xf>
    <xf numFmtId="14" fontId="36" fillId="0" borderId="0" xfId="102" applyNumberFormat="1" applyFont="1" applyBorder="1">
      <alignment/>
      <protection/>
    </xf>
    <xf numFmtId="14" fontId="76" fillId="0" borderId="0" xfId="102" applyNumberFormat="1" applyFont="1" applyBorder="1">
      <alignment/>
      <protection/>
    </xf>
    <xf numFmtId="0" fontId="26" fillId="0" borderId="0" xfId="102" applyFont="1">
      <alignment/>
      <protection/>
    </xf>
    <xf numFmtId="0" fontId="26" fillId="0" borderId="0" xfId="102" applyFont="1" applyBorder="1">
      <alignment/>
      <protection/>
    </xf>
    <xf numFmtId="0" fontId="3" fillId="34" borderId="0" xfId="102" applyFill="1">
      <alignment/>
      <protection/>
    </xf>
    <xf numFmtId="0" fontId="6" fillId="34" borderId="0" xfId="102" applyFont="1" applyFill="1">
      <alignment/>
      <protection/>
    </xf>
    <xf numFmtId="0" fontId="11" fillId="0" borderId="0" xfId="102" applyFont="1" applyBorder="1" applyAlignment="1">
      <alignment horizontal="center"/>
      <protection/>
    </xf>
    <xf numFmtId="0" fontId="6" fillId="34" borderId="0" xfId="105" applyFont="1" applyFill="1" applyBorder="1">
      <alignment/>
      <protection/>
    </xf>
    <xf numFmtId="176" fontId="6" fillId="34" borderId="0" xfId="102" applyNumberFormat="1" applyFont="1" applyFill="1">
      <alignment/>
      <protection/>
    </xf>
    <xf numFmtId="176" fontId="6" fillId="0" borderId="16" xfId="105" applyNumberFormat="1" applyFont="1" applyBorder="1" applyAlignment="1">
      <alignment horizontal="right"/>
      <protection/>
    </xf>
    <xf numFmtId="176" fontId="6" fillId="34" borderId="16" xfId="105" applyNumberFormat="1" applyFont="1" applyFill="1" applyBorder="1" applyAlignment="1">
      <alignment horizontal="right"/>
      <protection/>
    </xf>
    <xf numFmtId="176" fontId="6" fillId="34" borderId="15" xfId="105" applyNumberFormat="1" applyFont="1" applyFill="1" applyBorder="1" applyAlignment="1">
      <alignment horizontal="right"/>
      <protection/>
    </xf>
    <xf numFmtId="0" fontId="11" fillId="0" borderId="15" xfId="105" applyFont="1" applyBorder="1" applyAlignment="1">
      <alignment horizontal="left"/>
      <protection/>
    </xf>
    <xf numFmtId="0" fontId="6" fillId="0" borderId="15" xfId="105" applyFont="1" applyBorder="1">
      <alignment/>
      <protection/>
    </xf>
    <xf numFmtId="1" fontId="6" fillId="0" borderId="0" xfId="105" applyNumberFormat="1" applyFont="1" applyBorder="1">
      <alignment/>
      <protection/>
    </xf>
    <xf numFmtId="176" fontId="6" fillId="0" borderId="18" xfId="105" applyNumberFormat="1" applyFont="1" applyBorder="1" applyAlignment="1">
      <alignment horizontal="right"/>
      <protection/>
    </xf>
    <xf numFmtId="1" fontId="6" fillId="34" borderId="14" xfId="105" applyNumberFormat="1" applyFont="1" applyFill="1" applyBorder="1" applyAlignment="1">
      <alignment horizontal="right"/>
      <protection/>
    </xf>
    <xf numFmtId="1" fontId="6" fillId="34" borderId="13" xfId="105" applyNumberFormat="1" applyFont="1" applyFill="1" applyBorder="1" applyAlignment="1">
      <alignment horizontal="right"/>
      <protection/>
    </xf>
    <xf numFmtId="0" fontId="11" fillId="0" borderId="13" xfId="105" applyFont="1" applyBorder="1" applyAlignment="1">
      <alignment horizontal="left"/>
      <protection/>
    </xf>
    <xf numFmtId="0" fontId="6" fillId="0" borderId="13" xfId="105" applyFont="1" applyBorder="1">
      <alignment/>
      <protection/>
    </xf>
    <xf numFmtId="176" fontId="6" fillId="0" borderId="0" xfId="105" applyNumberFormat="1" applyFont="1" applyBorder="1">
      <alignment/>
      <protection/>
    </xf>
    <xf numFmtId="176" fontId="6" fillId="34" borderId="14" xfId="105" applyNumberFormat="1" applyFont="1" applyFill="1" applyBorder="1" applyAlignment="1">
      <alignment horizontal="right"/>
      <protection/>
    </xf>
    <xf numFmtId="176" fontId="6" fillId="34" borderId="13" xfId="105" applyNumberFormat="1" applyFont="1" applyFill="1" applyBorder="1" applyAlignment="1">
      <alignment horizontal="right"/>
      <protection/>
    </xf>
    <xf numFmtId="0" fontId="6" fillId="34" borderId="13" xfId="105" applyFont="1" applyFill="1" applyBorder="1" applyAlignment="1">
      <alignment horizontal="right"/>
      <protection/>
    </xf>
    <xf numFmtId="176" fontId="6" fillId="0" borderId="0" xfId="105" applyNumberFormat="1" applyFont="1" applyFill="1" applyBorder="1">
      <alignment/>
      <protection/>
    </xf>
    <xf numFmtId="0" fontId="6" fillId="0" borderId="19" xfId="105" applyFont="1" applyBorder="1">
      <alignment/>
      <protection/>
    </xf>
    <xf numFmtId="0" fontId="11" fillId="0" borderId="15" xfId="105" applyFont="1" applyBorder="1">
      <alignment/>
      <protection/>
    </xf>
    <xf numFmtId="0" fontId="6" fillId="0" borderId="16" xfId="105" applyFont="1" applyBorder="1">
      <alignment/>
      <protection/>
    </xf>
    <xf numFmtId="176" fontId="6" fillId="34" borderId="11" xfId="105" applyNumberFormat="1" applyFont="1" applyFill="1" applyBorder="1" applyAlignment="1">
      <alignment horizontal="right"/>
      <protection/>
    </xf>
    <xf numFmtId="176" fontId="6" fillId="34" borderId="10" xfId="105" applyNumberFormat="1" applyFont="1" applyFill="1" applyBorder="1" applyAlignment="1">
      <alignment horizontal="right"/>
      <protection/>
    </xf>
    <xf numFmtId="0" fontId="6" fillId="0" borderId="10" xfId="105" applyFont="1" applyBorder="1">
      <alignment/>
      <protection/>
    </xf>
    <xf numFmtId="0" fontId="6" fillId="34" borderId="10" xfId="105" applyFont="1" applyFill="1" applyBorder="1" applyAlignment="1">
      <alignment horizontal="center" vertical="center"/>
      <protection/>
    </xf>
    <xf numFmtId="0" fontId="6" fillId="0" borderId="18" xfId="105" applyFont="1" applyBorder="1">
      <alignment/>
      <protection/>
    </xf>
    <xf numFmtId="0" fontId="6" fillId="0" borderId="20" xfId="105" applyFont="1" applyBorder="1">
      <alignment/>
      <protection/>
    </xf>
    <xf numFmtId="0" fontId="6" fillId="0" borderId="12" xfId="105" applyFont="1" applyBorder="1">
      <alignment/>
      <protection/>
    </xf>
    <xf numFmtId="0" fontId="11" fillId="0" borderId="0" xfId="105" applyFont="1" applyAlignment="1">
      <alignment horizontal="left"/>
      <protection/>
    </xf>
    <xf numFmtId="0" fontId="8" fillId="0" borderId="0" xfId="105" applyFont="1">
      <alignment/>
      <protection/>
    </xf>
    <xf numFmtId="0" fontId="8" fillId="34" borderId="0" xfId="105" applyFont="1" applyFill="1">
      <alignment/>
      <protection/>
    </xf>
    <xf numFmtId="0" fontId="21" fillId="0" borderId="0" xfId="105" applyFont="1">
      <alignment/>
      <protection/>
    </xf>
    <xf numFmtId="0" fontId="28" fillId="0" borderId="0" xfId="105" applyFont="1">
      <alignment/>
      <protection/>
    </xf>
    <xf numFmtId="0" fontId="7" fillId="0" borderId="0" xfId="102" applyFont="1" applyFill="1">
      <alignment/>
      <protection/>
    </xf>
    <xf numFmtId="0" fontId="7" fillId="0" borderId="0" xfId="102" applyFont="1" applyFill="1" applyBorder="1">
      <alignment/>
      <protection/>
    </xf>
    <xf numFmtId="176" fontId="7" fillId="0" borderId="0" xfId="102" applyNumberFormat="1" applyFont="1" applyFill="1">
      <alignment/>
      <protection/>
    </xf>
    <xf numFmtId="0" fontId="7" fillId="0" borderId="17" xfId="102" applyFont="1" applyFill="1" applyBorder="1">
      <alignment/>
      <protection/>
    </xf>
    <xf numFmtId="1" fontId="7" fillId="0" borderId="17" xfId="102" applyNumberFormat="1" applyFont="1" applyFill="1" applyBorder="1">
      <alignment/>
      <protection/>
    </xf>
    <xf numFmtId="0" fontId="17" fillId="0" borderId="17" xfId="102" applyFont="1" applyFill="1" applyBorder="1" applyAlignment="1">
      <alignment horizontal="left"/>
      <protection/>
    </xf>
    <xf numFmtId="1" fontId="7" fillId="0" borderId="0" xfId="102" applyNumberFormat="1" applyFont="1" applyFill="1">
      <alignment/>
      <protection/>
    </xf>
    <xf numFmtId="0" fontId="17" fillId="0" borderId="0" xfId="102" applyFont="1" applyFill="1" applyBorder="1" applyAlignment="1">
      <alignment horizontal="left"/>
      <protection/>
    </xf>
    <xf numFmtId="0" fontId="7" fillId="0" borderId="0" xfId="102" applyFont="1" applyFill="1" applyAlignment="1">
      <alignment horizontal="center"/>
      <protection/>
    </xf>
    <xf numFmtId="0" fontId="7" fillId="0" borderId="0" xfId="102" applyFont="1" applyFill="1" applyAlignment="1">
      <alignment horizontal="right"/>
      <protection/>
    </xf>
    <xf numFmtId="0" fontId="7" fillId="0" borderId="12" xfId="102" applyFont="1" applyFill="1" applyBorder="1">
      <alignment/>
      <protection/>
    </xf>
    <xf numFmtId="0" fontId="17" fillId="0" borderId="12" xfId="102" applyFont="1" applyFill="1" applyBorder="1" applyAlignment="1">
      <alignment horizontal="left"/>
      <protection/>
    </xf>
    <xf numFmtId="0" fontId="7" fillId="0" borderId="16" xfId="102" applyFont="1" applyFill="1" applyBorder="1" applyAlignment="1">
      <alignment horizontal="center"/>
      <protection/>
    </xf>
    <xf numFmtId="0" fontId="7" fillId="0" borderId="16" xfId="102" applyFont="1" applyFill="1" applyBorder="1" applyAlignment="1">
      <alignment/>
      <protection/>
    </xf>
    <xf numFmtId="0" fontId="7" fillId="0" borderId="14" xfId="102" applyFont="1" applyFill="1" applyBorder="1">
      <alignment/>
      <protection/>
    </xf>
    <xf numFmtId="0" fontId="7" fillId="0" borderId="16" xfId="102" applyFont="1" applyFill="1" applyBorder="1">
      <alignment/>
      <protection/>
    </xf>
    <xf numFmtId="176" fontId="7" fillId="0" borderId="16" xfId="102" applyNumberFormat="1" applyFont="1" applyFill="1" applyBorder="1">
      <alignment/>
      <protection/>
    </xf>
    <xf numFmtId="176" fontId="7" fillId="0" borderId="14" xfId="102" applyNumberFormat="1" applyFont="1" applyFill="1" applyBorder="1" applyAlignment="1">
      <alignment horizontal="center"/>
      <protection/>
    </xf>
    <xf numFmtId="0" fontId="7" fillId="0" borderId="14" xfId="102" applyFont="1" applyFill="1" applyBorder="1" applyAlignment="1">
      <alignment horizontal="center"/>
      <protection/>
    </xf>
    <xf numFmtId="1" fontId="7" fillId="0" borderId="11" xfId="102" applyNumberFormat="1" applyFont="1" applyFill="1" applyBorder="1" applyAlignment="1">
      <alignment horizontal="center"/>
      <protection/>
    </xf>
    <xf numFmtId="0" fontId="7" fillId="0" borderId="0" xfId="102" applyFont="1" applyFill="1" applyBorder="1" applyAlignment="1">
      <alignment horizontal="center"/>
      <protection/>
    </xf>
    <xf numFmtId="0" fontId="17" fillId="0" borderId="19" xfId="102" applyFont="1" applyFill="1" applyBorder="1" applyAlignment="1">
      <alignment vertical="center"/>
      <protection/>
    </xf>
    <xf numFmtId="0" fontId="17" fillId="0" borderId="17" xfId="102" applyFont="1" applyFill="1" applyBorder="1" applyAlignment="1">
      <alignment vertical="center"/>
      <protection/>
    </xf>
    <xf numFmtId="0" fontId="17" fillId="0" borderId="15" xfId="102" applyFont="1" applyFill="1" applyBorder="1" applyAlignment="1">
      <alignment vertical="center"/>
      <protection/>
    </xf>
    <xf numFmtId="0" fontId="17" fillId="0" borderId="17" xfId="102" applyFont="1" applyFill="1" applyBorder="1" applyAlignment="1">
      <alignment horizontal="center" vertical="center"/>
      <protection/>
    </xf>
    <xf numFmtId="0" fontId="17" fillId="0" borderId="15" xfId="102" applyFont="1" applyFill="1" applyBorder="1" applyAlignment="1">
      <alignment horizontal="center" vertical="center"/>
      <protection/>
    </xf>
    <xf numFmtId="0" fontId="17" fillId="0" borderId="14" xfId="102" applyFont="1" applyFill="1" applyBorder="1" applyAlignment="1">
      <alignment horizontal="center"/>
      <protection/>
    </xf>
    <xf numFmtId="0" fontId="7" fillId="0" borderId="11" xfId="102" applyFont="1" applyFill="1" applyBorder="1" applyAlignment="1">
      <alignment horizontal="center"/>
      <protection/>
    </xf>
    <xf numFmtId="176" fontId="7" fillId="0" borderId="0" xfId="102" applyNumberFormat="1" applyFont="1" applyFill="1" applyBorder="1">
      <alignment/>
      <protection/>
    </xf>
    <xf numFmtId="1" fontId="7" fillId="0" borderId="0" xfId="102" applyNumberFormat="1" applyFont="1" applyFill="1" applyBorder="1">
      <alignment/>
      <protection/>
    </xf>
    <xf numFmtId="176" fontId="7" fillId="0" borderId="17" xfId="102" applyNumberFormat="1" applyFont="1" applyFill="1" applyBorder="1" applyAlignment="1">
      <alignment horizontal="center"/>
      <protection/>
    </xf>
    <xf numFmtId="176" fontId="7" fillId="0" borderId="17" xfId="102" applyNumberFormat="1" applyFont="1" applyFill="1" applyBorder="1">
      <alignment/>
      <protection/>
    </xf>
    <xf numFmtId="176" fontId="7" fillId="0" borderId="0" xfId="102" applyNumberFormat="1" applyFont="1" applyFill="1" applyBorder="1" applyAlignment="1">
      <alignment horizontal="center"/>
      <protection/>
    </xf>
    <xf numFmtId="176" fontId="7" fillId="0" borderId="12" xfId="102" applyNumberFormat="1" applyFont="1" applyFill="1" applyBorder="1" applyAlignment="1">
      <alignment horizontal="center"/>
      <protection/>
    </xf>
    <xf numFmtId="176" fontId="7" fillId="0" borderId="15" xfId="102" applyNumberFormat="1" applyFont="1" applyFill="1" applyBorder="1" applyAlignment="1">
      <alignment horizontal="center"/>
      <protection/>
    </xf>
    <xf numFmtId="176" fontId="7" fillId="0" borderId="16" xfId="102" applyNumberFormat="1" applyFont="1" applyFill="1" applyBorder="1" applyAlignment="1">
      <alignment/>
      <protection/>
    </xf>
    <xf numFmtId="176" fontId="7" fillId="0" borderId="15" xfId="102" applyNumberFormat="1" applyFont="1" applyFill="1" applyBorder="1">
      <alignment/>
      <protection/>
    </xf>
    <xf numFmtId="0" fontId="7" fillId="0" borderId="19" xfId="102" applyFont="1" applyFill="1" applyBorder="1">
      <alignment/>
      <protection/>
    </xf>
    <xf numFmtId="0" fontId="7" fillId="0" borderId="18" xfId="102" applyFont="1" applyFill="1" applyBorder="1" applyAlignment="1">
      <alignment horizontal="center"/>
      <protection/>
    </xf>
    <xf numFmtId="0" fontId="7" fillId="0" borderId="18" xfId="102" applyFont="1" applyFill="1" applyBorder="1">
      <alignment/>
      <protection/>
    </xf>
    <xf numFmtId="0" fontId="17" fillId="0" borderId="0" xfId="102" applyFont="1" applyFill="1" applyBorder="1" applyAlignment="1">
      <alignment horizontal="center" vertical="center"/>
      <protection/>
    </xf>
    <xf numFmtId="176" fontId="17" fillId="0" borderId="19" xfId="102" applyNumberFormat="1" applyFont="1" applyFill="1" applyBorder="1" applyAlignment="1">
      <alignment horizontal="center" vertical="center"/>
      <protection/>
    </xf>
    <xf numFmtId="0" fontId="17" fillId="0" borderId="18" xfId="102" applyFont="1" applyFill="1" applyBorder="1" applyAlignment="1">
      <alignment horizontal="center"/>
      <protection/>
    </xf>
    <xf numFmtId="0" fontId="7" fillId="0" borderId="20" xfId="102" applyFont="1" applyFill="1" applyBorder="1" applyAlignment="1">
      <alignment horizontal="center"/>
      <protection/>
    </xf>
    <xf numFmtId="0" fontId="22" fillId="0" borderId="0" xfId="102" applyFont="1" applyFill="1" applyBorder="1">
      <alignment/>
      <protection/>
    </xf>
    <xf numFmtId="0" fontId="17" fillId="0" borderId="0" xfId="102" applyFont="1" applyFill="1" applyBorder="1">
      <alignment/>
      <protection/>
    </xf>
    <xf numFmtId="0" fontId="20" fillId="0" borderId="0" xfId="102" applyFont="1" applyFill="1" applyBorder="1">
      <alignment/>
      <protection/>
    </xf>
    <xf numFmtId="0" fontId="10" fillId="0" borderId="0" xfId="106" applyFont="1" applyBorder="1" applyAlignment="1">
      <alignment shrinkToFit="1"/>
      <protection/>
    </xf>
    <xf numFmtId="176" fontId="6" fillId="0" borderId="0" xfId="106" applyNumberFormat="1" applyFont="1">
      <alignment/>
      <protection/>
    </xf>
    <xf numFmtId="176" fontId="6" fillId="0" borderId="0" xfId="106" applyNumberFormat="1" applyFont="1" applyBorder="1">
      <alignment/>
      <protection/>
    </xf>
    <xf numFmtId="1" fontId="6" fillId="0" borderId="0" xfId="106" applyNumberFormat="1" applyFont="1">
      <alignment/>
      <protection/>
    </xf>
    <xf numFmtId="0" fontId="6" fillId="0" borderId="0" xfId="106" applyFont="1">
      <alignment/>
      <protection/>
    </xf>
    <xf numFmtId="0" fontId="11" fillId="0" borderId="0" xfId="106" applyFont="1">
      <alignment/>
      <protection/>
    </xf>
    <xf numFmtId="0" fontId="10" fillId="0" borderId="0" xfId="106" applyFont="1">
      <alignment/>
      <protection/>
    </xf>
    <xf numFmtId="0" fontId="10" fillId="0" borderId="0" xfId="106" applyFont="1" applyAlignment="1">
      <alignment shrinkToFit="1"/>
      <protection/>
    </xf>
    <xf numFmtId="0" fontId="6" fillId="0" borderId="0" xfId="106" applyFont="1" applyBorder="1">
      <alignment/>
      <protection/>
    </xf>
    <xf numFmtId="0" fontId="11" fillId="0" borderId="0" xfId="106" applyFont="1" applyBorder="1">
      <alignment/>
      <protection/>
    </xf>
    <xf numFmtId="0" fontId="6" fillId="0" borderId="0" xfId="106" applyFont="1" applyBorder="1" applyAlignment="1">
      <alignment horizontal="left" vertical="center"/>
      <protection/>
    </xf>
    <xf numFmtId="0" fontId="6" fillId="0" borderId="0" xfId="106" applyFont="1" applyBorder="1" applyAlignment="1">
      <alignment shrinkToFit="1"/>
      <protection/>
    </xf>
    <xf numFmtId="0" fontId="8" fillId="0" borderId="0" xfId="106" applyFont="1" applyBorder="1">
      <alignment/>
      <protection/>
    </xf>
    <xf numFmtId="176" fontId="20" fillId="0" borderId="0" xfId="106" applyNumberFormat="1" applyFont="1" applyBorder="1">
      <alignment/>
      <protection/>
    </xf>
    <xf numFmtId="176" fontId="8" fillId="0" borderId="0" xfId="106" applyNumberFormat="1" applyFont="1" applyBorder="1">
      <alignment/>
      <protection/>
    </xf>
    <xf numFmtId="0" fontId="20" fillId="0" borderId="0" xfId="106" applyFont="1" applyBorder="1">
      <alignment/>
      <protection/>
    </xf>
    <xf numFmtId="1" fontId="20" fillId="0" borderId="0" xfId="106" applyNumberFormat="1" applyFont="1" applyBorder="1">
      <alignment/>
      <protection/>
    </xf>
    <xf numFmtId="176" fontId="8" fillId="0" borderId="17" xfId="106" applyNumberFormat="1" applyFont="1" applyBorder="1">
      <alignment/>
      <protection/>
    </xf>
    <xf numFmtId="1" fontId="8" fillId="0" borderId="17" xfId="106" applyNumberFormat="1" applyFont="1" applyBorder="1">
      <alignment/>
      <protection/>
    </xf>
    <xf numFmtId="0" fontId="8" fillId="0" borderId="17" xfId="106" applyFont="1" applyBorder="1">
      <alignment/>
      <protection/>
    </xf>
    <xf numFmtId="0" fontId="54" fillId="0" borderId="0" xfId="106" applyFont="1" applyAlignment="1">
      <alignment horizontal="left"/>
      <protection/>
    </xf>
    <xf numFmtId="1" fontId="6" fillId="0" borderId="0" xfId="106" applyNumberFormat="1" applyFont="1" applyBorder="1">
      <alignment/>
      <protection/>
    </xf>
    <xf numFmtId="0" fontId="6" fillId="0" borderId="0" xfId="106" applyFont="1" applyAlignment="1">
      <alignment wrapText="1"/>
      <protection/>
    </xf>
    <xf numFmtId="0" fontId="6" fillId="0" borderId="16" xfId="106" applyFont="1" applyBorder="1">
      <alignment/>
      <protection/>
    </xf>
    <xf numFmtId="0" fontId="6" fillId="0" borderId="17" xfId="106" applyFont="1" applyBorder="1">
      <alignment/>
      <protection/>
    </xf>
    <xf numFmtId="0" fontId="10" fillId="0" borderId="17" xfId="106" applyFont="1" applyBorder="1">
      <alignment/>
      <protection/>
    </xf>
    <xf numFmtId="0" fontId="10" fillId="0" borderId="14" xfId="102" applyFont="1" applyBorder="1">
      <alignment/>
      <protection/>
    </xf>
    <xf numFmtId="0" fontId="11" fillId="0" borderId="14" xfId="106" applyFont="1" applyBorder="1">
      <alignment/>
      <protection/>
    </xf>
    <xf numFmtId="0" fontId="6" fillId="0" borderId="14" xfId="106" applyFont="1" applyBorder="1" applyAlignment="1">
      <alignment horizontal="center"/>
      <protection/>
    </xf>
    <xf numFmtId="0" fontId="11" fillId="0" borderId="14" xfId="106" applyFont="1" applyBorder="1" applyAlignment="1">
      <alignment horizontal="center"/>
      <protection/>
    </xf>
    <xf numFmtId="0" fontId="11" fillId="0" borderId="0" xfId="106" applyFont="1" applyBorder="1" applyAlignment="1">
      <alignment horizontal="left"/>
      <protection/>
    </xf>
    <xf numFmtId="0" fontId="10" fillId="0" borderId="0" xfId="106" applyFont="1" applyBorder="1">
      <alignment/>
      <protection/>
    </xf>
    <xf numFmtId="0" fontId="11" fillId="0" borderId="0" xfId="102" applyFont="1">
      <alignment/>
      <protection/>
    </xf>
    <xf numFmtId="0" fontId="10" fillId="0" borderId="12" xfId="106" applyFont="1" applyBorder="1">
      <alignment/>
      <protection/>
    </xf>
    <xf numFmtId="0" fontId="7" fillId="0" borderId="0" xfId="106" applyFont="1" applyBorder="1" applyAlignment="1">
      <alignment shrinkToFit="1"/>
      <protection/>
    </xf>
    <xf numFmtId="0" fontId="8" fillId="0" borderId="0" xfId="106" applyFont="1">
      <alignment/>
      <protection/>
    </xf>
    <xf numFmtId="0" fontId="21" fillId="0" borderId="0" xfId="106" applyFont="1">
      <alignment/>
      <protection/>
    </xf>
    <xf numFmtId="0" fontId="7" fillId="0" borderId="0" xfId="106" applyFont="1">
      <alignment/>
      <protection/>
    </xf>
    <xf numFmtId="0" fontId="29" fillId="0" borderId="0" xfId="106" applyFont="1">
      <alignment/>
      <protection/>
    </xf>
    <xf numFmtId="0" fontId="28" fillId="0" borderId="0" xfId="106" applyFont="1">
      <alignment/>
      <protection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 wrapText="1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textRotation="90"/>
    </xf>
    <xf numFmtId="0" fontId="39" fillId="0" borderId="18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1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3" fillId="0" borderId="21" xfId="102" applyFont="1" applyFill="1" applyBorder="1" applyAlignment="1">
      <alignment horizontal="center"/>
      <protection/>
    </xf>
    <xf numFmtId="0" fontId="33" fillId="0" borderId="24" xfId="102" applyFont="1" applyFill="1" applyBorder="1" applyAlignment="1">
      <alignment horizontal="center"/>
      <protection/>
    </xf>
    <xf numFmtId="0" fontId="33" fillId="0" borderId="22" xfId="102" applyFont="1" applyFill="1" applyBorder="1" applyAlignment="1">
      <alignment horizontal="center"/>
      <protection/>
    </xf>
    <xf numFmtId="14" fontId="24" fillId="0" borderId="0" xfId="102" applyNumberFormat="1" applyFont="1" applyFill="1" applyAlignment="1">
      <alignment horizontal="center"/>
      <protection/>
    </xf>
    <xf numFmtId="0" fontId="24" fillId="0" borderId="0" xfId="112" applyFont="1" applyFill="1" applyBorder="1" applyAlignment="1">
      <alignment horizontal="center" vertical="center" wrapText="1"/>
      <protection/>
    </xf>
    <xf numFmtId="0" fontId="24" fillId="0" borderId="24" xfId="112" applyFont="1" applyFill="1" applyBorder="1" applyAlignment="1">
      <alignment horizontal="center" vertical="center" wrapText="1"/>
      <protection/>
    </xf>
    <xf numFmtId="0" fontId="24" fillId="0" borderId="24" xfId="102" applyFont="1" applyFill="1" applyBorder="1" applyAlignment="1">
      <alignment horizontal="center" vertical="center"/>
      <protection/>
    </xf>
    <xf numFmtId="0" fontId="24" fillId="0" borderId="23" xfId="102" applyFont="1" applyFill="1" applyBorder="1" applyAlignment="1">
      <alignment horizontal="center" vertical="center"/>
      <protection/>
    </xf>
    <xf numFmtId="0" fontId="24" fillId="0" borderId="11" xfId="112" applyFont="1" applyFill="1" applyBorder="1" applyAlignment="1">
      <alignment horizontal="center" vertical="center"/>
      <protection/>
    </xf>
    <xf numFmtId="0" fontId="24" fillId="0" borderId="14" xfId="102" applyFont="1" applyFill="1" applyBorder="1" applyAlignment="1">
      <alignment horizontal="center" vertical="center"/>
      <protection/>
    </xf>
    <xf numFmtId="0" fontId="24" fillId="0" borderId="16" xfId="102" applyFont="1" applyFill="1" applyBorder="1" applyAlignment="1">
      <alignment horizontal="center" vertical="center"/>
      <protection/>
    </xf>
    <xf numFmtId="0" fontId="24" fillId="0" borderId="21" xfId="112" applyFont="1" applyFill="1" applyBorder="1" applyAlignment="1">
      <alignment horizontal="center" vertical="center" wrapText="1"/>
      <protection/>
    </xf>
    <xf numFmtId="0" fontId="24" fillId="0" borderId="0" xfId="112" applyFont="1" applyFill="1" applyBorder="1" applyAlignment="1">
      <alignment horizontal="center"/>
      <protection/>
    </xf>
    <xf numFmtId="0" fontId="24" fillId="0" borderId="18" xfId="112" applyFont="1" applyFill="1" applyBorder="1" applyAlignment="1">
      <alignment horizontal="center"/>
      <protection/>
    </xf>
    <xf numFmtId="0" fontId="24" fillId="0" borderId="23" xfId="112" applyFont="1" applyFill="1" applyBorder="1" applyAlignment="1">
      <alignment horizontal="center" vertical="center" wrapText="1"/>
      <protection/>
    </xf>
    <xf numFmtId="0" fontId="24" fillId="0" borderId="15" xfId="112" applyFont="1" applyFill="1" applyBorder="1" applyAlignment="1">
      <alignment horizontal="center" vertical="center" wrapText="1"/>
      <protection/>
    </xf>
    <xf numFmtId="0" fontId="24" fillId="0" borderId="19" xfId="112" applyFont="1" applyFill="1" applyBorder="1" applyAlignment="1">
      <alignment horizontal="center" vertical="center" wrapText="1"/>
      <protection/>
    </xf>
    <xf numFmtId="0" fontId="24" fillId="0" borderId="0" xfId="102" applyFont="1" applyFill="1" applyBorder="1" applyAlignment="1">
      <alignment/>
      <protection/>
    </xf>
    <xf numFmtId="0" fontId="24" fillId="0" borderId="22" xfId="112" applyFont="1" applyFill="1" applyBorder="1" applyAlignment="1">
      <alignment horizontal="center" vertical="center" wrapText="1"/>
      <protection/>
    </xf>
    <xf numFmtId="0" fontId="24" fillId="0" borderId="10" xfId="112" applyFont="1" applyFill="1" applyBorder="1" applyAlignment="1">
      <alignment horizontal="center" vertical="center" wrapText="1"/>
      <protection/>
    </xf>
    <xf numFmtId="0" fontId="24" fillId="0" borderId="20" xfId="112" applyFont="1" applyFill="1" applyBorder="1" applyAlignment="1">
      <alignment horizontal="center" vertical="center" wrapText="1"/>
      <protection/>
    </xf>
    <xf numFmtId="0" fontId="24" fillId="0" borderId="10" xfId="102" applyFont="1" applyFill="1" applyBorder="1" applyAlignment="1">
      <alignment horizontal="center" vertical="center" wrapText="1"/>
      <protection/>
    </xf>
    <xf numFmtId="0" fontId="24" fillId="0" borderId="20" xfId="102" applyFont="1" applyFill="1" applyBorder="1" applyAlignment="1">
      <alignment horizontal="center" vertical="center" wrapText="1"/>
      <protection/>
    </xf>
    <xf numFmtId="0" fontId="24" fillId="0" borderId="15" xfId="102" applyFont="1" applyFill="1" applyBorder="1" applyAlignment="1">
      <alignment horizontal="center" vertical="center" wrapText="1"/>
      <protection/>
    </xf>
    <xf numFmtId="0" fontId="24" fillId="0" borderId="19" xfId="102" applyFont="1" applyFill="1" applyBorder="1" applyAlignment="1">
      <alignment horizontal="center" vertical="center" wrapText="1"/>
      <protection/>
    </xf>
    <xf numFmtId="0" fontId="24" fillId="0" borderId="12" xfId="102" applyFont="1" applyFill="1" applyBorder="1" applyAlignment="1">
      <alignment horizontal="center" vertical="center" wrapText="1"/>
      <protection/>
    </xf>
    <xf numFmtId="0" fontId="24" fillId="0" borderId="17" xfId="102" applyFont="1" applyFill="1" applyBorder="1" applyAlignment="1">
      <alignment horizontal="center" vertical="center" wrapText="1"/>
      <protection/>
    </xf>
    <xf numFmtId="0" fontId="24" fillId="0" borderId="12" xfId="112" applyFont="1" applyFill="1" applyBorder="1" applyAlignment="1">
      <alignment horizontal="center" vertical="center" wrapText="1"/>
      <protection/>
    </xf>
    <xf numFmtId="0" fontId="24" fillId="0" borderId="17" xfId="112" applyFont="1" applyFill="1" applyBorder="1" applyAlignment="1">
      <alignment horizontal="center" vertical="center" wrapText="1"/>
      <protection/>
    </xf>
    <xf numFmtId="0" fontId="24" fillId="0" borderId="21" xfId="102" applyFont="1" applyFill="1" applyBorder="1" applyAlignment="1">
      <alignment horizontal="center" vertical="center" wrapText="1"/>
      <protection/>
    </xf>
    <xf numFmtId="0" fontId="24" fillId="0" borderId="22" xfId="102" applyFont="1" applyFill="1" applyBorder="1" applyAlignment="1">
      <alignment horizontal="center" vertical="center" wrapText="1"/>
      <protection/>
    </xf>
    <xf numFmtId="0" fontId="25" fillId="0" borderId="11" xfId="112" applyFont="1" applyFill="1" applyBorder="1" applyAlignment="1">
      <alignment horizontal="center" wrapText="1"/>
      <protection/>
    </xf>
    <xf numFmtId="0" fontId="24" fillId="0" borderId="14" xfId="102" applyFont="1" applyFill="1" applyBorder="1" applyAlignment="1">
      <alignment horizontal="center" wrapText="1"/>
      <protection/>
    </xf>
    <xf numFmtId="0" fontId="24" fillId="0" borderId="16" xfId="102" applyFont="1" applyFill="1" applyBorder="1" applyAlignment="1">
      <alignment horizontal="center" wrapText="1"/>
      <protection/>
    </xf>
    <xf numFmtId="0" fontId="24" fillId="0" borderId="18" xfId="102" applyFont="1" applyFill="1" applyBorder="1" applyAlignment="1">
      <alignment horizontal="center" vertical="center"/>
      <protection/>
    </xf>
    <xf numFmtId="0" fontId="24" fillId="0" borderId="19" xfId="102" applyFont="1" applyFill="1" applyBorder="1" applyAlignment="1">
      <alignment horizontal="center" vertical="center"/>
      <protection/>
    </xf>
    <xf numFmtId="0" fontId="24" fillId="0" borderId="21" xfId="112" applyFont="1" applyFill="1" applyBorder="1" applyAlignment="1">
      <alignment horizontal="center" wrapText="1"/>
      <protection/>
    </xf>
    <xf numFmtId="0" fontId="24" fillId="0" borderId="22" xfId="102" applyFont="1" applyFill="1" applyBorder="1" applyAlignment="1">
      <alignment horizontal="center" wrapText="1"/>
      <protection/>
    </xf>
    <xf numFmtId="0" fontId="24" fillId="0" borderId="24" xfId="102" applyFont="1" applyFill="1" applyBorder="1" applyAlignment="1">
      <alignment horizontal="center" wrapText="1"/>
      <protection/>
    </xf>
    <xf numFmtId="0" fontId="24" fillId="0" borderId="24" xfId="102" applyFont="1" applyFill="1" applyBorder="1" applyAlignment="1">
      <alignment horizontal="center" vertical="center" wrapText="1"/>
      <protection/>
    </xf>
    <xf numFmtId="17" fontId="36" fillId="0" borderId="21" xfId="102" applyNumberFormat="1" applyFont="1" applyBorder="1" applyAlignment="1">
      <alignment horizontal="center" vertical="center"/>
      <protection/>
    </xf>
    <xf numFmtId="0" fontId="36" fillId="0" borderId="22" xfId="102" applyFont="1" applyBorder="1" applyAlignment="1">
      <alignment horizontal="center"/>
      <protection/>
    </xf>
    <xf numFmtId="0" fontId="36" fillId="0" borderId="24" xfId="102" applyFont="1" applyBorder="1" applyAlignment="1">
      <alignment horizontal="center"/>
      <protection/>
    </xf>
    <xf numFmtId="0" fontId="7" fillId="0" borderId="0" xfId="102" applyFont="1" applyAlignment="1">
      <alignment horizontal="left" vertical="center" wrapText="1"/>
      <protection/>
    </xf>
    <xf numFmtId="0" fontId="11" fillId="0" borderId="10" xfId="102" applyFont="1" applyBorder="1" applyAlignment="1">
      <alignment horizontal="center" vertical="center" wrapText="1"/>
      <protection/>
    </xf>
    <xf numFmtId="0" fontId="11" fillId="0" borderId="13" xfId="102" applyFont="1" applyBorder="1" applyAlignment="1">
      <alignment horizontal="center" vertical="center" wrapText="1"/>
      <protection/>
    </xf>
    <xf numFmtId="0" fontId="11" fillId="0" borderId="15" xfId="102" applyFont="1" applyBorder="1" applyAlignment="1">
      <alignment horizontal="center" vertical="center" wrapText="1"/>
      <protection/>
    </xf>
    <xf numFmtId="0" fontId="7" fillId="0" borderId="0" xfId="102" applyFont="1" applyBorder="1" applyAlignment="1">
      <alignment horizontal="left" vertical="center" wrapText="1"/>
      <protection/>
    </xf>
    <xf numFmtId="0" fontId="7" fillId="0" borderId="12" xfId="102" applyFont="1" applyBorder="1" applyAlignment="1">
      <alignment horizontal="left" vertical="center" wrapText="1"/>
      <protection/>
    </xf>
    <xf numFmtId="0" fontId="6" fillId="34" borderId="10" xfId="105" applyFont="1" applyFill="1" applyBorder="1" applyAlignment="1">
      <alignment horizontal="center" vertical="center" wrapText="1"/>
      <protection/>
    </xf>
    <xf numFmtId="0" fontId="6" fillId="34" borderId="12" xfId="105" applyFont="1" applyFill="1" applyBorder="1" applyAlignment="1">
      <alignment horizontal="center" vertical="center" wrapText="1"/>
      <protection/>
    </xf>
    <xf numFmtId="0" fontId="6" fillId="34" borderId="15" xfId="105" applyFont="1" applyFill="1" applyBorder="1" applyAlignment="1">
      <alignment horizontal="center" vertical="center" wrapText="1"/>
      <protection/>
    </xf>
    <xf numFmtId="0" fontId="6" fillId="34" borderId="17" xfId="105" applyFont="1" applyFill="1" applyBorder="1" applyAlignment="1">
      <alignment horizontal="center" vertical="center" wrapText="1"/>
      <protection/>
    </xf>
    <xf numFmtId="0" fontId="6" fillId="0" borderId="11" xfId="105" applyFont="1" applyFill="1" applyBorder="1" applyAlignment="1">
      <alignment horizontal="center"/>
      <protection/>
    </xf>
    <xf numFmtId="0" fontId="6" fillId="0" borderId="14" xfId="105" applyFont="1" applyFill="1" applyBorder="1" applyAlignment="1">
      <alignment horizontal="center"/>
      <protection/>
    </xf>
    <xf numFmtId="0" fontId="6" fillId="0" borderId="16" xfId="105" applyFont="1" applyFill="1" applyBorder="1" applyAlignment="1">
      <alignment horizontal="center"/>
      <protection/>
    </xf>
    <xf numFmtId="0" fontId="8" fillId="0" borderId="20" xfId="106" applyFont="1" applyBorder="1" applyAlignment="1">
      <alignment horizontal="center" vertical="center" shrinkToFit="1"/>
      <protection/>
    </xf>
    <xf numFmtId="0" fontId="8" fillId="0" borderId="18" xfId="106" applyFont="1" applyBorder="1" applyAlignment="1">
      <alignment horizontal="center" vertical="center" shrinkToFit="1"/>
      <protection/>
    </xf>
    <xf numFmtId="0" fontId="8" fillId="0" borderId="19" xfId="106" applyFont="1" applyBorder="1" applyAlignment="1">
      <alignment horizontal="center" vertical="center" shrinkToFit="1"/>
      <protection/>
    </xf>
    <xf numFmtId="0" fontId="21" fillId="0" borderId="11" xfId="106" applyFont="1" applyBorder="1" applyAlignment="1">
      <alignment horizontal="center" vertical="center" wrapText="1" shrinkToFit="1"/>
      <protection/>
    </xf>
    <xf numFmtId="0" fontId="21" fillId="0" borderId="14" xfId="106" applyFont="1" applyBorder="1" applyAlignment="1">
      <alignment horizontal="center" vertical="center" wrapText="1" shrinkToFit="1"/>
      <protection/>
    </xf>
    <xf numFmtId="0" fontId="21" fillId="0" borderId="16" xfId="106" applyFont="1" applyBorder="1" applyAlignment="1">
      <alignment horizontal="center" vertical="center" wrapText="1" shrinkToFit="1"/>
      <protection/>
    </xf>
    <xf numFmtId="0" fontId="6" fillId="0" borderId="11" xfId="106" applyFont="1" applyBorder="1" applyAlignment="1">
      <alignment horizontal="center" vertical="center" wrapText="1"/>
      <protection/>
    </xf>
    <xf numFmtId="0" fontId="6" fillId="0" borderId="14" xfId="106" applyFont="1" applyBorder="1" applyAlignment="1">
      <alignment horizontal="center" vertical="center" wrapText="1"/>
      <protection/>
    </xf>
    <xf numFmtId="0" fontId="6" fillId="0" borderId="0" xfId="106" applyFont="1" applyAlignment="1">
      <alignment horizontal="right"/>
      <protection/>
    </xf>
    <xf numFmtId="1" fontId="6" fillId="0" borderId="0" xfId="106" applyNumberFormat="1" applyFont="1" applyAlignment="1">
      <alignment horizontal="right"/>
      <protection/>
    </xf>
    <xf numFmtId="176" fontId="6" fillId="0" borderId="0" xfId="106" applyNumberFormat="1" applyFont="1" applyAlignment="1">
      <alignment horizontal="right"/>
      <protection/>
    </xf>
    <xf numFmtId="176" fontId="6" fillId="0" borderId="0" xfId="106" applyNumberFormat="1" applyFont="1" applyBorder="1" applyAlignment="1">
      <alignment horizontal="right"/>
      <protection/>
    </xf>
    <xf numFmtId="0" fontId="10" fillId="0" borderId="0" xfId="110" applyFont="1" applyBorder="1" applyAlignment="1">
      <alignment wrapText="1"/>
      <protection/>
    </xf>
    <xf numFmtId="0" fontId="10" fillId="0" borderId="0" xfId="110" applyFont="1" applyBorder="1" applyAlignment="1">
      <alignment horizontal="center"/>
      <protection/>
    </xf>
    <xf numFmtId="0" fontId="0" fillId="0" borderId="0" xfId="0" applyBorder="1" applyAlignment="1">
      <alignment wrapText="1"/>
    </xf>
    <xf numFmtId="0" fontId="10" fillId="0" borderId="0" xfId="110" applyFont="1" applyBorder="1" applyAlignment="1">
      <alignment horizontal="center" wrapText="1"/>
      <protection/>
    </xf>
    <xf numFmtId="0" fontId="6" fillId="0" borderId="0" xfId="110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22" xfId="110" applyFont="1" applyBorder="1" applyAlignment="1">
      <alignment horizontal="center"/>
      <protection/>
    </xf>
    <xf numFmtId="0" fontId="28" fillId="0" borderId="0" xfId="108" applyFont="1" applyBorder="1" applyAlignment="1">
      <alignment horizontal="center" shrinkToFit="1"/>
      <protection/>
    </xf>
    <xf numFmtId="183" fontId="6" fillId="0" borderId="11" xfId="78" applyNumberFormat="1" applyFont="1" applyBorder="1" applyAlignment="1">
      <alignment horizontal="center" vertical="center" wrapText="1" shrinkToFit="1"/>
    </xf>
    <xf numFmtId="183" fontId="6" fillId="0" borderId="16" xfId="78" applyNumberFormat="1" applyFont="1" applyBorder="1" applyAlignment="1">
      <alignment horizontal="center" vertical="center" wrapText="1" shrinkToFit="1"/>
    </xf>
    <xf numFmtId="182" fontId="56" fillId="33" borderId="17" xfId="103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204" fontId="6" fillId="0" borderId="12" xfId="0" applyNumberFormat="1" applyFont="1" applyFill="1" applyBorder="1" applyAlignment="1">
      <alignment horizontal="center"/>
    </xf>
    <xf numFmtId="204" fontId="6" fillId="0" borderId="17" xfId="0" applyNumberFormat="1" applyFont="1" applyFill="1" applyBorder="1" applyAlignment="1">
      <alignment horizontal="center"/>
    </xf>
    <xf numFmtId="0" fontId="34" fillId="0" borderId="15" xfId="107" applyFont="1" applyBorder="1" applyAlignment="1">
      <alignment horizontal="center"/>
      <protection/>
    </xf>
    <xf numFmtId="0" fontId="34" fillId="0" borderId="19" xfId="107" applyFont="1" applyBorder="1" applyAlignment="1">
      <alignment horizontal="center"/>
      <protection/>
    </xf>
    <xf numFmtId="0" fontId="10" fillId="0" borderId="10" xfId="107" applyFont="1" applyBorder="1" applyAlignment="1">
      <alignment horizontal="center" vertical="center"/>
      <protection/>
    </xf>
    <xf numFmtId="0" fontId="3" fillId="0" borderId="15" xfId="102" applyFont="1" applyBorder="1" applyAlignment="1">
      <alignment horizontal="center" vertical="center"/>
      <protection/>
    </xf>
    <xf numFmtId="0" fontId="10" fillId="0" borderId="10" xfId="107" applyFont="1" applyBorder="1" applyAlignment="1">
      <alignment horizontal="center" vertical="center" wrapText="1"/>
      <protection/>
    </xf>
    <xf numFmtId="0" fontId="10" fillId="0" borderId="20" xfId="107" applyFont="1" applyBorder="1" applyAlignment="1">
      <alignment horizontal="center" vertical="center" wrapText="1"/>
      <protection/>
    </xf>
    <xf numFmtId="0" fontId="34" fillId="0" borderId="15" xfId="107" applyFont="1" applyBorder="1" applyAlignment="1">
      <alignment horizontal="center" vertical="center" wrapText="1"/>
      <protection/>
    </xf>
    <xf numFmtId="0" fontId="3" fillId="0" borderId="19" xfId="102" applyBorder="1" applyAlignment="1">
      <alignment horizontal="center" vertical="center" wrapText="1"/>
      <protection/>
    </xf>
    <xf numFmtId="0" fontId="6" fillId="0" borderId="21" xfId="102" applyFont="1" applyBorder="1" applyAlignment="1">
      <alignment horizontal="center"/>
      <protection/>
    </xf>
    <xf numFmtId="0" fontId="3" fillId="0" borderId="22" xfId="102" applyBorder="1" applyAlignment="1">
      <alignment/>
      <protection/>
    </xf>
    <xf numFmtId="0" fontId="3" fillId="0" borderId="24" xfId="102" applyBorder="1" applyAlignment="1">
      <alignment/>
      <protection/>
    </xf>
    <xf numFmtId="0" fontId="6" fillId="0" borderId="22" xfId="102" applyFont="1" applyBorder="1" applyAlignment="1">
      <alignment horizontal="center"/>
      <protection/>
    </xf>
    <xf numFmtId="0" fontId="6" fillId="0" borderId="24" xfId="102" applyFont="1" applyBorder="1" applyAlignment="1">
      <alignment horizontal="center"/>
      <protection/>
    </xf>
    <xf numFmtId="0" fontId="6" fillId="0" borderId="12" xfId="102" applyFont="1" applyBorder="1" applyAlignment="1">
      <alignment horizontal="center"/>
      <protection/>
    </xf>
    <xf numFmtId="0" fontId="17" fillId="0" borderId="13" xfId="102" applyFont="1" applyFill="1" applyBorder="1" applyAlignment="1">
      <alignment horizontal="center" vertical="center"/>
      <protection/>
    </xf>
    <xf numFmtId="0" fontId="17" fillId="0" borderId="0" xfId="102" applyFont="1" applyFill="1" applyBorder="1" applyAlignment="1">
      <alignment horizontal="center" vertical="center"/>
      <protection/>
    </xf>
    <xf numFmtId="0" fontId="17" fillId="0" borderId="15" xfId="102" applyFont="1" applyFill="1" applyBorder="1" applyAlignment="1">
      <alignment horizontal="center" vertical="center"/>
      <protection/>
    </xf>
    <xf numFmtId="0" fontId="17" fillId="0" borderId="17" xfId="102" applyFont="1" applyFill="1" applyBorder="1" applyAlignment="1">
      <alignment horizontal="center" vertical="center"/>
      <protection/>
    </xf>
    <xf numFmtId="0" fontId="17" fillId="0" borderId="19" xfId="102" applyFont="1" applyFill="1" applyBorder="1" applyAlignment="1">
      <alignment horizontal="center" vertical="center"/>
      <protection/>
    </xf>
    <xf numFmtId="0" fontId="7" fillId="0" borderId="10" xfId="102" applyFont="1" applyFill="1" applyBorder="1" applyAlignment="1">
      <alignment horizontal="center" vertical="center"/>
      <protection/>
    </xf>
    <xf numFmtId="0" fontId="7" fillId="0" borderId="12" xfId="102" applyFont="1" applyFill="1" applyBorder="1" applyAlignment="1">
      <alignment horizontal="center" vertical="center"/>
      <protection/>
    </xf>
    <xf numFmtId="0" fontId="7" fillId="0" borderId="20" xfId="102" applyFont="1" applyFill="1" applyBorder="1" applyAlignment="1">
      <alignment horizontal="center" vertical="center"/>
      <protection/>
    </xf>
    <xf numFmtId="0" fontId="17" fillId="0" borderId="18" xfId="102" applyFont="1" applyFill="1" applyBorder="1" applyAlignment="1">
      <alignment horizontal="center" vertical="center"/>
      <protection/>
    </xf>
    <xf numFmtId="0" fontId="7" fillId="0" borderId="15" xfId="102" applyFont="1" applyFill="1" applyBorder="1" applyAlignment="1">
      <alignment horizontal="center"/>
      <protection/>
    </xf>
    <xf numFmtId="0" fontId="7" fillId="0" borderId="17" xfId="102" applyFont="1" applyFill="1" applyBorder="1" applyAlignment="1">
      <alignment horizontal="center"/>
      <protection/>
    </xf>
    <xf numFmtId="0" fontId="7" fillId="0" borderId="19" xfId="102" applyFont="1" applyFill="1" applyBorder="1" applyAlignment="1">
      <alignment horizontal="center"/>
      <protection/>
    </xf>
    <xf numFmtId="0" fontId="6" fillId="0" borderId="10" xfId="105" applyFont="1" applyFill="1" applyBorder="1" applyAlignment="1">
      <alignment horizontal="center"/>
      <protection/>
    </xf>
    <xf numFmtId="0" fontId="6" fillId="0" borderId="13" xfId="105" applyFont="1" applyFill="1" applyBorder="1" applyAlignment="1">
      <alignment horizontal="center"/>
      <protection/>
    </xf>
    <xf numFmtId="0" fontId="6" fillId="0" borderId="15" xfId="105" applyFont="1" applyFill="1" applyBorder="1" applyAlignment="1">
      <alignment horizontal="center"/>
      <protection/>
    </xf>
    <xf numFmtId="176" fontId="6" fillId="0" borderId="0" xfId="105" applyNumberFormat="1" applyFont="1" applyBorder="1" applyAlignment="1">
      <alignment horizontal="right"/>
      <protection/>
    </xf>
    <xf numFmtId="176" fontId="6" fillId="0" borderId="17" xfId="105" applyNumberFormat="1" applyFont="1" applyBorder="1" applyAlignment="1">
      <alignment horizontal="right"/>
      <protection/>
    </xf>
    <xf numFmtId="0" fontId="6" fillId="0" borderId="0" xfId="105" applyFont="1" applyBorder="1" applyAlignment="1">
      <alignment horizontal="center" vertical="center"/>
      <protection/>
    </xf>
    <xf numFmtId="0" fontId="6" fillId="0" borderId="0" xfId="105" applyFont="1" applyBorder="1" applyAlignment="1">
      <alignment horizontal="left" vertical="center"/>
      <protection/>
    </xf>
    <xf numFmtId="0" fontId="6" fillId="0" borderId="0" xfId="105" applyFont="1" applyBorder="1" applyAlignment="1">
      <alignment vertical="center"/>
      <protection/>
    </xf>
    <xf numFmtId="0" fontId="24" fillId="0" borderId="0" xfId="105" applyFont="1" applyBorder="1" applyAlignment="1">
      <alignment horizontal="center" wrapText="1"/>
      <protection/>
    </xf>
    <xf numFmtId="0" fontId="11" fillId="0" borderId="0" xfId="105" applyFont="1" applyBorder="1" applyAlignment="1">
      <alignment horizontal="center" vertical="center"/>
      <protection/>
    </xf>
  </cellXfs>
  <cellStyles count="109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35" xfId="71"/>
    <cellStyle name="Comma 4" xfId="72"/>
    <cellStyle name="Comma 5" xfId="73"/>
    <cellStyle name="Comma 6" xfId="74"/>
    <cellStyle name="Comma 7" xfId="75"/>
    <cellStyle name="Comma 8" xfId="76"/>
    <cellStyle name="Comma 9" xfId="77"/>
    <cellStyle name="Comma_AR-CPI" xfId="78"/>
    <cellStyle name="Currency" xfId="79"/>
    <cellStyle name="Currency [0]" xfId="80"/>
    <cellStyle name="Explanatory Text" xfId="81"/>
    <cellStyle name="Followed Hyperlink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Linked Cell" xfId="90"/>
    <cellStyle name="Neutral" xfId="91"/>
    <cellStyle name="Normal 2" xfId="92"/>
    <cellStyle name="Normal 2 2" xfId="93"/>
    <cellStyle name="Normal 2 3" xfId="94"/>
    <cellStyle name="Normal 3" xfId="95"/>
    <cellStyle name="Normal 3 2" xfId="96"/>
    <cellStyle name="Normal 4" xfId="97"/>
    <cellStyle name="Normal 5" xfId="98"/>
    <cellStyle name="Normal 5 2" xfId="99"/>
    <cellStyle name="Normal 5 3" xfId="100"/>
    <cellStyle name="Normal 5 4" xfId="101"/>
    <cellStyle name="Normal 6" xfId="102"/>
    <cellStyle name="Normal_AR-00-01" xfId="103"/>
    <cellStyle name="Normal_AR-CPI" xfId="104"/>
    <cellStyle name="Normal_BANK" xfId="105"/>
    <cellStyle name="Normal_HYANALT" xfId="106"/>
    <cellStyle name="Normal_OM-1" xfId="107"/>
    <cellStyle name="Normal_PrCR" xfId="108"/>
    <cellStyle name="Normal_Sheet2" xfId="109"/>
    <cellStyle name="Normal_TXM" xfId="110"/>
    <cellStyle name="Normal_ZYKA" xfId="111"/>
    <cellStyle name="Normal_ZYKA 2" xfId="112"/>
    <cellStyle name="Note" xfId="113"/>
    <cellStyle name="Output" xfId="114"/>
    <cellStyle name="Percent" xfId="115"/>
    <cellStyle name="Percent 2" xfId="116"/>
    <cellStyle name="Title" xfId="117"/>
    <cellStyle name="Total" xfId="118"/>
    <cellStyle name="Warning Text" xfId="119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9039225" y="476250"/>
          <a:ext cx="6553200" cy="609600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695325</xdr:colOff>
      <xdr:row>13</xdr:row>
      <xdr:rowOff>142875</xdr:rowOff>
    </xdr:from>
    <xdr:ext cx="390525" cy="219075"/>
    <xdr:sp>
      <xdr:nvSpPr>
        <xdr:cNvPr id="1" name="Text Box 1"/>
        <xdr:cNvSpPr txBox="1">
          <a:spLocks noChangeArrowheads="1"/>
        </xdr:cNvSpPr>
      </xdr:nvSpPr>
      <xdr:spPr>
        <a:xfrm>
          <a:off x="11134725" y="23907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2" name="Text Box 2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oneCellAnchor>
    <xdr:from>
      <xdr:col>11</xdr:col>
      <xdr:colOff>695325</xdr:colOff>
      <xdr:row>14</xdr:row>
      <xdr:rowOff>0</xdr:rowOff>
    </xdr:from>
    <xdr:ext cx="390525" cy="228600"/>
    <xdr:sp>
      <xdr:nvSpPr>
        <xdr:cNvPr id="3" name="Text Box 3"/>
        <xdr:cNvSpPr txBox="1">
          <a:spLocks noChangeArrowheads="1"/>
        </xdr:cNvSpPr>
      </xdr:nvSpPr>
      <xdr:spPr>
        <a:xfrm>
          <a:off x="11134725" y="24384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  <xdr:twoCellAnchor>
    <xdr:from>
      <xdr:col>7</xdr:col>
      <xdr:colOff>0</xdr:colOff>
      <xdr:row>10</xdr:row>
      <xdr:rowOff>0</xdr:rowOff>
    </xdr:from>
    <xdr:to>
      <xdr:col>11</xdr:col>
      <xdr:colOff>523875</xdr:colOff>
      <xdr:row>13</xdr:row>
      <xdr:rowOff>123825</xdr:rowOff>
    </xdr:to>
    <xdr:grpSp>
      <xdr:nvGrpSpPr>
        <xdr:cNvPr id="4" name="Group 34"/>
        <xdr:cNvGrpSpPr>
          <a:grpSpLocks noChangeAspect="1"/>
        </xdr:cNvGrpSpPr>
      </xdr:nvGrpSpPr>
      <xdr:grpSpPr>
        <a:xfrm>
          <a:off x="7391400" y="1619250"/>
          <a:ext cx="3571875" cy="752475"/>
          <a:chOff x="621" y="62"/>
          <a:chExt cx="505" cy="112"/>
        </a:xfrm>
        <a:solidFill>
          <a:srgbClr val="FFFFFF"/>
        </a:solidFill>
      </xdr:grpSpPr>
      <xdr:sp>
        <xdr:nvSpPr>
          <xdr:cNvPr id="5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Line 35"/>
          <xdr:cNvSpPr>
            <a:spLocks/>
          </xdr:cNvSpPr>
        </xdr:nvSpPr>
        <xdr:spPr>
          <a:xfrm flipV="1">
            <a:off x="621" y="94"/>
            <a:ext cx="42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7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8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9" name="Rectangle 38"/>
          <xdr:cNvSpPr>
            <a:spLocks/>
          </xdr:cNvSpPr>
        </xdr:nvSpPr>
        <xdr:spPr>
          <a:xfrm>
            <a:off x="689" y="83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0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2012</a:t>
            </a:r>
          </a:p>
        </xdr:txBody>
      </xdr:sp>
      <xdr:sp>
        <xdr:nvSpPr>
          <xdr:cNvPr id="11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</xdr:grp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638175</xdr:colOff>
      <xdr:row>13</xdr:row>
      <xdr:rowOff>123825</xdr:rowOff>
    </xdr:to>
    <xdr:grpSp>
      <xdr:nvGrpSpPr>
        <xdr:cNvPr id="12" name="Group 34"/>
        <xdr:cNvGrpSpPr>
          <a:grpSpLocks noChangeAspect="1"/>
        </xdr:cNvGrpSpPr>
      </xdr:nvGrpSpPr>
      <xdr:grpSpPr>
        <a:xfrm>
          <a:off x="8210550" y="1619250"/>
          <a:ext cx="3562350" cy="752475"/>
          <a:chOff x="621" y="62"/>
          <a:chExt cx="505" cy="112"/>
        </a:xfrm>
        <a:solidFill>
          <a:srgbClr val="FFFFFF"/>
        </a:solidFill>
      </xdr:grpSpPr>
      <xdr:sp>
        <xdr:nvSpPr>
          <xdr:cNvPr id="1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4" name="Line 35"/>
          <xdr:cNvSpPr>
            <a:spLocks/>
          </xdr:cNvSpPr>
        </xdr:nvSpPr>
        <xdr:spPr>
          <a:xfrm flipV="1">
            <a:off x="621" y="94"/>
            <a:ext cx="40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16" name="Rectangle 37"/>
          <xdr:cNvSpPr>
            <a:spLocks/>
          </xdr:cNvSpPr>
        </xdr:nvSpPr>
        <xdr:spPr>
          <a:xfrm flipH="1" flipV="1">
            <a:off x="696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7" name="Rectangle 38"/>
          <xdr:cNvSpPr>
            <a:spLocks/>
          </xdr:cNvSpPr>
        </xdr:nvSpPr>
        <xdr:spPr>
          <a:xfrm>
            <a:off x="689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18" name="Rectangle 39"/>
          <xdr:cNvSpPr>
            <a:spLocks/>
          </xdr:cNvSpPr>
        </xdr:nvSpPr>
        <xdr:spPr>
          <a:xfrm>
            <a:off x="626" y="108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2013</a:t>
            </a:r>
          </a:p>
        </xdr:txBody>
      </xdr:sp>
      <xdr:sp>
        <xdr:nvSpPr>
          <xdr:cNvPr id="19" name="Rectangle 40"/>
          <xdr:cNvSpPr>
            <a:spLocks/>
          </xdr:cNvSpPr>
        </xdr:nvSpPr>
        <xdr:spPr>
          <a:xfrm>
            <a:off x="626" y="62"/>
            <a:ext cx="5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2014.04-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D2014.04%20Ulz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aa-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7"/>
  <sheetViews>
    <sheetView workbookViewId="0" topLeftCell="A1">
      <selection activeCell="Q22" sqref="Q22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125" style="49" customWidth="1"/>
    <col min="5" max="5" width="6.375" style="49" customWidth="1"/>
    <col min="6" max="6" width="7.25390625" style="49" customWidth="1"/>
    <col min="7" max="7" width="7.00390625" style="49" customWidth="1"/>
    <col min="8" max="8" width="7.125" style="49" customWidth="1"/>
    <col min="9" max="9" width="6.375" style="49" customWidth="1"/>
    <col min="10" max="12" width="7.375" style="49" customWidth="1"/>
    <col min="13" max="13" width="6.875" style="49" customWidth="1"/>
    <col min="14" max="16384" width="9.125" style="49" customWidth="1"/>
  </cols>
  <sheetData>
    <row r="7" spans="1:15" ht="12.75">
      <c r="A7"/>
      <c r="B7"/>
      <c r="C7" s="179" t="s">
        <v>366</v>
      </c>
      <c r="D7" s="171"/>
      <c r="E7" s="171"/>
      <c r="F7" s="171"/>
      <c r="G7" s="171"/>
      <c r="H7" s="171"/>
      <c r="I7"/>
      <c r="J7"/>
      <c r="K7"/>
      <c r="L7"/>
      <c r="M7"/>
      <c r="N7"/>
      <c r="O7"/>
    </row>
    <row r="8" spans="1:15" ht="12.75">
      <c r="A8"/>
      <c r="B8"/>
      <c r="C8" s="165" t="s">
        <v>32</v>
      </c>
      <c r="D8" s="171"/>
      <c r="E8" s="171"/>
      <c r="F8" s="171"/>
      <c r="G8" s="171"/>
      <c r="H8" s="171"/>
      <c r="I8"/>
      <c r="J8"/>
      <c r="K8"/>
      <c r="L8"/>
      <c r="M8"/>
      <c r="N8"/>
      <c r="O8"/>
    </row>
    <row r="9" ht="7.5" customHeight="1"/>
    <row r="10" spans="1:15" ht="12.75">
      <c r="A10" s="52"/>
      <c r="B10" s="274"/>
      <c r="C10" s="224"/>
      <c r="D10" s="293">
        <v>2005</v>
      </c>
      <c r="E10" s="292">
        <v>2006</v>
      </c>
      <c r="F10" s="291">
        <v>2007</v>
      </c>
      <c r="G10" s="291">
        <v>2008</v>
      </c>
      <c r="H10" s="291">
        <v>2009</v>
      </c>
      <c r="I10" s="291">
        <v>2010</v>
      </c>
      <c r="J10" s="291">
        <v>2011</v>
      </c>
      <c r="K10" s="291">
        <v>2012</v>
      </c>
      <c r="L10" s="291">
        <v>2013</v>
      </c>
      <c r="M10" s="291" t="s">
        <v>1104</v>
      </c>
      <c r="N10"/>
      <c r="O10"/>
    </row>
    <row r="11" spans="1:15" ht="18" customHeight="1" hidden="1">
      <c r="A11"/>
      <c r="B11" s="49" t="s">
        <v>211</v>
      </c>
      <c r="C11" s="90" t="s">
        <v>514</v>
      </c>
      <c r="D11" s="76">
        <v>91.1</v>
      </c>
      <c r="E11" s="76">
        <v>90.5</v>
      </c>
      <c r="F11" s="76">
        <v>88.7</v>
      </c>
      <c r="G11" s="76">
        <v>89.3</v>
      </c>
      <c r="H11" s="76">
        <v>89.3</v>
      </c>
      <c r="I11" s="76">
        <v>91</v>
      </c>
      <c r="J11" s="76">
        <v>91.4</v>
      </c>
      <c r="K11" s="76">
        <v>91.9</v>
      </c>
      <c r="L11" s="76"/>
      <c r="M11" s="76">
        <v>92.5</v>
      </c>
      <c r="N11"/>
      <c r="O11"/>
    </row>
    <row r="12" spans="1:15" ht="18.75" customHeight="1">
      <c r="A12"/>
      <c r="B12" s="49" t="s">
        <v>513</v>
      </c>
      <c r="C12" s="51" t="s">
        <v>515</v>
      </c>
      <c r="D12" s="76">
        <v>1.6</v>
      </c>
      <c r="E12" s="76">
        <v>1.6</v>
      </c>
      <c r="F12" s="76">
        <v>1.5</v>
      </c>
      <c r="G12" s="76">
        <v>1.8</v>
      </c>
      <c r="H12" s="76">
        <v>1.8</v>
      </c>
      <c r="I12" s="76">
        <v>2.173</v>
      </c>
      <c r="J12" s="76">
        <v>1.993</v>
      </c>
      <c r="K12" s="76">
        <v>1.8</v>
      </c>
      <c r="L12" s="76">
        <v>1.5</v>
      </c>
      <c r="M12" s="76">
        <v>0.6</v>
      </c>
      <c r="N12"/>
      <c r="O12"/>
    </row>
    <row r="13" spans="1:15" ht="14.25" customHeight="1">
      <c r="A13"/>
      <c r="B13" s="49" t="s">
        <v>607</v>
      </c>
      <c r="C13" s="51" t="s">
        <v>124</v>
      </c>
      <c r="D13" s="49">
        <v>700.3</v>
      </c>
      <c r="E13" s="76">
        <v>791.4</v>
      </c>
      <c r="F13" s="76">
        <v>1372.5</v>
      </c>
      <c r="G13" s="76">
        <v>2808.1</v>
      </c>
      <c r="H13" s="76">
        <v>2901.2</v>
      </c>
      <c r="I13" s="76">
        <v>2972.4</v>
      </c>
      <c r="J13" s="76">
        <v>3953.9</v>
      </c>
      <c r="K13" s="76">
        <v>5195.3</v>
      </c>
      <c r="L13" s="76">
        <v>5925.2</v>
      </c>
      <c r="M13" s="76">
        <v>1863.5</v>
      </c>
      <c r="N13" s="76"/>
      <c r="O13" s="76"/>
    </row>
    <row r="14" spans="1:15" ht="12.75" customHeight="1">
      <c r="A14"/>
      <c r="B14" s="49" t="s">
        <v>755</v>
      </c>
      <c r="C14" s="51" t="s">
        <v>64</v>
      </c>
      <c r="D14" s="49">
        <v>1342.9</v>
      </c>
      <c r="E14" s="76">
        <v>1694.3</v>
      </c>
      <c r="F14" s="76">
        <v>3205.8</v>
      </c>
      <c r="G14" s="76">
        <v>4627.2</v>
      </c>
      <c r="H14" s="76">
        <v>3800</v>
      </c>
      <c r="I14" s="76">
        <v>5199.8</v>
      </c>
      <c r="J14" s="76">
        <v>6600.4</v>
      </c>
      <c r="K14" s="76">
        <v>9103.7</v>
      </c>
      <c r="L14" s="76">
        <v>55045.2</v>
      </c>
      <c r="M14" s="76">
        <v>17895.2</v>
      </c>
      <c r="O14"/>
    </row>
    <row r="15" spans="1:15" ht="14.25" customHeight="1" hidden="1">
      <c r="A15"/>
      <c r="B15" s="49" t="s">
        <v>270</v>
      </c>
      <c r="C15" s="51" t="s">
        <v>280</v>
      </c>
      <c r="D15" s="76">
        <v>2195</v>
      </c>
      <c r="E15" s="76">
        <v>2530.508</v>
      </c>
      <c r="F15" s="76">
        <v>2912.5</v>
      </c>
      <c r="G15" s="76">
        <v>3379.2</v>
      </c>
      <c r="H15" s="76">
        <v>3619.1</v>
      </c>
      <c r="I15" s="76">
        <v>2679.2</v>
      </c>
      <c r="J15" s="76">
        <v>2984.3</v>
      </c>
      <c r="K15" s="76">
        <f>K16+K17+K18+K19+K20</f>
        <v>3403.3</v>
      </c>
      <c r="L15" s="76"/>
      <c r="M15" s="76">
        <v>3772.3</v>
      </c>
      <c r="N15"/>
      <c r="O15"/>
    </row>
    <row r="16" spans="1:15" ht="12.75" customHeight="1" hidden="1">
      <c r="A16"/>
      <c r="B16" s="49" t="s">
        <v>271</v>
      </c>
      <c r="C16" s="51" t="s">
        <v>281</v>
      </c>
      <c r="D16" s="49">
        <v>0.7</v>
      </c>
      <c r="E16" s="49">
        <v>0.8</v>
      </c>
      <c r="F16" s="49">
        <v>0.8</v>
      </c>
      <c r="G16" s="49">
        <v>0.8</v>
      </c>
      <c r="H16" s="49">
        <v>0.8</v>
      </c>
      <c r="I16" s="49">
        <v>0.9</v>
      </c>
      <c r="J16" s="49">
        <v>0.9</v>
      </c>
      <c r="K16" s="49">
        <v>1.1</v>
      </c>
      <c r="M16" s="49">
        <v>1.1</v>
      </c>
      <c r="N16"/>
      <c r="O16"/>
    </row>
    <row r="17" spans="1:15" ht="12.75" customHeight="1" hidden="1">
      <c r="A17"/>
      <c r="B17" s="49" t="s">
        <v>272</v>
      </c>
      <c r="C17" s="51" t="s">
        <v>282</v>
      </c>
      <c r="D17" s="49">
        <v>194.4</v>
      </c>
      <c r="E17" s="49">
        <v>205.198</v>
      </c>
      <c r="F17" s="76">
        <v>219.7</v>
      </c>
      <c r="G17" s="76">
        <v>236.2</v>
      </c>
      <c r="H17" s="76">
        <v>251.2</v>
      </c>
      <c r="I17" s="76">
        <v>196.1</v>
      </c>
      <c r="J17" s="76">
        <v>218.7</v>
      </c>
      <c r="K17" s="76">
        <v>238.6</v>
      </c>
      <c r="L17" s="76"/>
      <c r="M17" s="76">
        <v>268.2</v>
      </c>
      <c r="N17"/>
      <c r="O17"/>
    </row>
    <row r="18" spans="1:15" ht="12.75" customHeight="1" hidden="1">
      <c r="A18"/>
      <c r="B18" s="49" t="s">
        <v>273</v>
      </c>
      <c r="C18" s="51" t="s">
        <v>283</v>
      </c>
      <c r="D18" s="49">
        <v>253.2</v>
      </c>
      <c r="E18" s="49">
        <v>281.346</v>
      </c>
      <c r="F18" s="76">
        <v>316.3</v>
      </c>
      <c r="G18" s="76">
        <v>352.8</v>
      </c>
      <c r="H18" s="76">
        <v>385.9</v>
      </c>
      <c r="I18" s="76">
        <v>301.9</v>
      </c>
      <c r="J18" s="76">
        <v>335.9</v>
      </c>
      <c r="K18" s="76">
        <v>371.1</v>
      </c>
      <c r="L18" s="76"/>
      <c r="M18" s="76">
        <v>427.1</v>
      </c>
      <c r="N18"/>
      <c r="O18"/>
    </row>
    <row r="19" spans="1:15" ht="12.75" customHeight="1" hidden="1">
      <c r="A19"/>
      <c r="B19" s="49" t="s">
        <v>274</v>
      </c>
      <c r="C19" s="51" t="s">
        <v>537</v>
      </c>
      <c r="D19" s="49">
        <v>991.6</v>
      </c>
      <c r="E19" s="49">
        <v>1162.417</v>
      </c>
      <c r="F19" s="76">
        <v>1358.1</v>
      </c>
      <c r="G19" s="76">
        <v>1614.4</v>
      </c>
      <c r="H19" s="76">
        <v>1786.1</v>
      </c>
      <c r="I19" s="76">
        <v>1327.5</v>
      </c>
      <c r="J19" s="76">
        <v>1464.6</v>
      </c>
      <c r="K19" s="76">
        <v>1746.8</v>
      </c>
      <c r="L19" s="76"/>
      <c r="M19" s="76">
        <v>1944.1</v>
      </c>
      <c r="N19"/>
      <c r="O19"/>
    </row>
    <row r="20" spans="2:13" ht="12.75" customHeight="1" hidden="1">
      <c r="B20" s="49" t="s">
        <v>279</v>
      </c>
      <c r="C20" s="51" t="s">
        <v>538</v>
      </c>
      <c r="D20" s="49">
        <v>755.1</v>
      </c>
      <c r="E20" s="49">
        <v>880.747</v>
      </c>
      <c r="F20" s="76">
        <v>1017.6</v>
      </c>
      <c r="G20" s="76">
        <v>1175</v>
      </c>
      <c r="H20" s="76">
        <v>1195.1</v>
      </c>
      <c r="I20" s="76">
        <v>852.8</v>
      </c>
      <c r="J20" s="76">
        <v>964.2</v>
      </c>
      <c r="K20" s="76">
        <v>1045.7</v>
      </c>
      <c r="L20" s="76"/>
      <c r="M20" s="76">
        <v>1131.8</v>
      </c>
    </row>
    <row r="21" spans="2:13" ht="16.5" customHeight="1">
      <c r="B21" s="49" t="s">
        <v>111</v>
      </c>
      <c r="C21" s="51" t="s">
        <v>112</v>
      </c>
      <c r="D21" s="76">
        <v>19.1</v>
      </c>
      <c r="E21" s="76">
        <v>21.4</v>
      </c>
      <c r="F21" s="76">
        <v>17.3</v>
      </c>
      <c r="G21" s="76">
        <v>41.6</v>
      </c>
      <c r="H21" s="76">
        <v>56.7</v>
      </c>
      <c r="I21" s="76">
        <v>1084.2</v>
      </c>
      <c r="J21" s="76">
        <v>88.3</v>
      </c>
      <c r="K21" s="76">
        <v>59.7</v>
      </c>
      <c r="L21" s="76">
        <v>196.2</v>
      </c>
      <c r="M21" s="76">
        <v>26.7</v>
      </c>
    </row>
    <row r="22" spans="2:13" ht="10.5" customHeight="1">
      <c r="B22" s="49" t="s">
        <v>45</v>
      </c>
      <c r="C22" s="51" t="s">
        <v>14</v>
      </c>
      <c r="D22" s="76">
        <v>673.4</v>
      </c>
      <c r="E22" s="76">
        <v>773.2</v>
      </c>
      <c r="F22" s="76">
        <v>907</v>
      </c>
      <c r="G22" s="76">
        <v>1007.9</v>
      </c>
      <c r="H22" s="76">
        <v>1142.1</v>
      </c>
      <c r="I22" s="76">
        <v>583.6</v>
      </c>
      <c r="J22" s="76">
        <v>934.8</v>
      </c>
      <c r="K22" s="76">
        <v>1105.3</v>
      </c>
      <c r="L22" s="76">
        <v>1270.2</v>
      </c>
      <c r="M22" s="76">
        <v>1150.8</v>
      </c>
    </row>
    <row r="23" spans="2:13" ht="10.5" hidden="1">
      <c r="B23" s="49" t="s">
        <v>539</v>
      </c>
      <c r="C23" s="51" t="s">
        <v>130</v>
      </c>
      <c r="D23" s="76">
        <v>1340</v>
      </c>
      <c r="E23" s="76">
        <v>520</v>
      </c>
      <c r="F23" s="76">
        <v>728</v>
      </c>
      <c r="G23" s="76">
        <v>1280</v>
      </c>
      <c r="H23" s="76">
        <v>4000</v>
      </c>
      <c r="I23" s="76">
        <v>3515</v>
      </c>
      <c r="J23" s="76">
        <v>3050</v>
      </c>
      <c r="K23" s="76">
        <v>3780</v>
      </c>
      <c r="L23" s="76"/>
      <c r="M23" s="76">
        <v>2097</v>
      </c>
    </row>
    <row r="24" spans="2:13" ht="10.5" hidden="1">
      <c r="B24" s="49" t="s">
        <v>540</v>
      </c>
      <c r="C24" s="51" t="s">
        <v>131</v>
      </c>
      <c r="D24" s="76">
        <v>210</v>
      </c>
      <c r="E24" s="76">
        <v>536.9</v>
      </c>
      <c r="F24" s="76">
        <v>434.4</v>
      </c>
      <c r="G24" s="76">
        <v>613.4</v>
      </c>
      <c r="H24" s="76">
        <v>600.5</v>
      </c>
      <c r="I24" s="76">
        <v>363.4</v>
      </c>
      <c r="J24" s="76">
        <v>438.2</v>
      </c>
      <c r="K24" s="76">
        <v>383.5</v>
      </c>
      <c r="L24" s="76"/>
      <c r="M24" s="76">
        <v>486.6</v>
      </c>
    </row>
    <row r="25" spans="2:13" ht="10.5" hidden="1">
      <c r="B25" s="49" t="s">
        <v>725</v>
      </c>
      <c r="C25" s="51" t="s">
        <v>132</v>
      </c>
      <c r="D25" s="76">
        <v>68.8</v>
      </c>
      <c r="E25" s="76">
        <v>72.4</v>
      </c>
      <c r="F25" s="76">
        <v>187.8</v>
      </c>
      <c r="G25" s="76">
        <v>152</v>
      </c>
      <c r="H25" s="76">
        <v>170</v>
      </c>
      <c r="I25" s="76">
        <v>128.8</v>
      </c>
      <c r="J25" s="76">
        <v>138.8</v>
      </c>
      <c r="K25" s="76">
        <v>135.2</v>
      </c>
      <c r="L25" s="76"/>
      <c r="M25" s="76">
        <v>160.5</v>
      </c>
    </row>
    <row r="26" spans="2:13" ht="10.5" hidden="1">
      <c r="B26" s="49" t="s">
        <v>127</v>
      </c>
      <c r="C26" s="51" t="s">
        <v>133</v>
      </c>
      <c r="D26" s="76">
        <v>720</v>
      </c>
      <c r="E26" s="76">
        <v>648</v>
      </c>
      <c r="F26" s="76">
        <v>190</v>
      </c>
      <c r="G26" s="76">
        <v>1833</v>
      </c>
      <c r="H26" s="76">
        <v>2395</v>
      </c>
      <c r="I26" s="76">
        <v>2753</v>
      </c>
      <c r="J26" s="76">
        <v>3619</v>
      </c>
      <c r="K26" s="309">
        <v>3550</v>
      </c>
      <c r="L26" s="309"/>
      <c r="M26" s="309">
        <v>1967</v>
      </c>
    </row>
    <row r="27" spans="2:13" ht="10.5" hidden="1">
      <c r="B27" s="49" t="s">
        <v>128</v>
      </c>
      <c r="C27" s="51" t="s">
        <v>134</v>
      </c>
      <c r="D27" s="76">
        <v>965.1</v>
      </c>
      <c r="E27" s="76">
        <v>3348.4</v>
      </c>
      <c r="F27" s="76">
        <v>2926.5</v>
      </c>
      <c r="G27" s="76">
        <v>4520</v>
      </c>
      <c r="H27" s="76">
        <v>3283.9</v>
      </c>
      <c r="I27" s="76">
        <v>4015.1</v>
      </c>
      <c r="J27" s="76">
        <v>4020.2</v>
      </c>
      <c r="K27" s="76">
        <v>3508.3</v>
      </c>
      <c r="L27" s="76"/>
      <c r="M27" s="76">
        <v>3784.5</v>
      </c>
    </row>
    <row r="28" spans="2:13" ht="10.5" hidden="1">
      <c r="B28" s="49" t="s">
        <v>129</v>
      </c>
      <c r="C28" s="51" t="s">
        <v>377</v>
      </c>
      <c r="D28" s="76">
        <v>379.6</v>
      </c>
      <c r="E28" s="76">
        <v>478.9</v>
      </c>
      <c r="F28" s="76">
        <v>1255.4</v>
      </c>
      <c r="G28" s="76">
        <v>1120</v>
      </c>
      <c r="H28" s="76">
        <v>1103.8</v>
      </c>
      <c r="I28" s="76">
        <v>1247.5</v>
      </c>
      <c r="J28" s="76">
        <v>1245.5</v>
      </c>
      <c r="K28" s="76">
        <v>1346.9</v>
      </c>
      <c r="L28" s="76"/>
      <c r="M28" s="76">
        <v>1406.3</v>
      </c>
    </row>
    <row r="29" spans="2:13" ht="10.5" hidden="1">
      <c r="B29" s="49" t="s">
        <v>681</v>
      </c>
      <c r="C29" s="51"/>
      <c r="D29" s="76">
        <v>70</v>
      </c>
      <c r="E29" s="76">
        <v>69.9</v>
      </c>
      <c r="F29" s="76">
        <v>55</v>
      </c>
      <c r="G29" s="76">
        <v>80.9</v>
      </c>
      <c r="H29" s="76">
        <v>53.5</v>
      </c>
      <c r="I29" s="76">
        <v>84.7</v>
      </c>
      <c r="J29" s="76">
        <v>85.1</v>
      </c>
      <c r="K29" s="76">
        <v>82.5</v>
      </c>
      <c r="L29" s="76"/>
      <c r="M29" s="76">
        <v>75.4</v>
      </c>
    </row>
    <row r="30" spans="2:13" ht="21">
      <c r="B30" s="275" t="s">
        <v>90</v>
      </c>
      <c r="C30" s="276" t="s">
        <v>91</v>
      </c>
      <c r="D30" s="76">
        <v>790.2</v>
      </c>
      <c r="E30" s="76">
        <v>948.2</v>
      </c>
      <c r="F30" s="76">
        <v>1717.1</v>
      </c>
      <c r="G30" s="76">
        <v>3319.4</v>
      </c>
      <c r="H30" s="76">
        <v>4027.0000000000005</v>
      </c>
      <c r="I30" s="76">
        <v>4255.1</v>
      </c>
      <c r="J30" s="76">
        <v>4610.6</v>
      </c>
      <c r="K30" s="76">
        <v>5111.6</v>
      </c>
      <c r="L30" s="76">
        <v>5054.3</v>
      </c>
      <c r="M30" s="76">
        <v>1864.3</v>
      </c>
    </row>
    <row r="31" spans="2:13" ht="21">
      <c r="B31" s="277" t="s">
        <v>92</v>
      </c>
      <c r="C31" s="276" t="s">
        <v>114</v>
      </c>
      <c r="D31" s="76">
        <v>259.3</v>
      </c>
      <c r="E31" s="76">
        <v>337.2</v>
      </c>
      <c r="F31" s="76">
        <v>1557.1</v>
      </c>
      <c r="G31" s="76">
        <v>2019.4</v>
      </c>
      <c r="H31" s="76">
        <v>2400.666580511111</v>
      </c>
      <c r="I31" s="76">
        <v>2476.3</v>
      </c>
      <c r="J31" s="76">
        <v>1675.7</v>
      </c>
      <c r="K31" s="76">
        <v>1643.4</v>
      </c>
      <c r="L31" s="76">
        <v>1615.5</v>
      </c>
      <c r="M31" s="76">
        <v>668.3</v>
      </c>
    </row>
    <row r="32" spans="2:13" ht="21" hidden="1">
      <c r="B32" s="277" t="s">
        <v>78</v>
      </c>
      <c r="C32" s="276" t="s">
        <v>79</v>
      </c>
      <c r="D32" s="76">
        <v>1459.5</v>
      </c>
      <c r="E32" s="76">
        <v>1013.1</v>
      </c>
      <c r="F32" s="76">
        <v>13330.3</v>
      </c>
      <c r="G32" s="76">
        <v>5134.4</v>
      </c>
      <c r="H32" s="76">
        <v>3620.7</v>
      </c>
      <c r="I32" s="76">
        <v>4691.4</v>
      </c>
      <c r="J32" s="76">
        <v>10058.7</v>
      </c>
      <c r="K32" s="76">
        <v>10064.8</v>
      </c>
      <c r="L32" s="76"/>
      <c r="M32" s="76">
        <v>24552.1</v>
      </c>
    </row>
    <row r="33" spans="2:13" ht="10.5">
      <c r="B33" s="49" t="s">
        <v>230</v>
      </c>
      <c r="C33" s="51" t="s">
        <v>546</v>
      </c>
      <c r="D33" s="76">
        <v>176.4</v>
      </c>
      <c r="E33" s="49">
        <v>132.5</v>
      </c>
      <c r="F33" s="49">
        <v>182.9</v>
      </c>
      <c r="G33" s="49">
        <v>361.1</v>
      </c>
      <c r="H33" s="76">
        <v>248</v>
      </c>
      <c r="I33" s="76">
        <v>247.8</v>
      </c>
      <c r="J33" s="76">
        <v>388.6</v>
      </c>
      <c r="K33" s="76">
        <v>583.4</v>
      </c>
      <c r="L33" s="76">
        <v>862.5</v>
      </c>
      <c r="M33" s="76">
        <v>103.8</v>
      </c>
    </row>
    <row r="34" spans="2:13" ht="10.5">
      <c r="B34" s="49" t="s">
        <v>545</v>
      </c>
      <c r="C34" s="51" t="s">
        <v>547</v>
      </c>
      <c r="D34" s="76">
        <v>522.9</v>
      </c>
      <c r="E34" s="76">
        <v>499.3</v>
      </c>
      <c r="F34" s="76">
        <v>504.9</v>
      </c>
      <c r="G34" s="76">
        <v>323.6</v>
      </c>
      <c r="H34" s="76">
        <v>219.9</v>
      </c>
      <c r="I34" s="76">
        <v>216.8</v>
      </c>
      <c r="J34" s="76">
        <v>236.1</v>
      </c>
      <c r="K34" s="76">
        <v>273.8</v>
      </c>
      <c r="L34" s="76">
        <v>280.8</v>
      </c>
      <c r="M34" s="76">
        <v>104.3</v>
      </c>
    </row>
    <row r="35" spans="2:13" ht="24" customHeight="1">
      <c r="B35" s="278" t="s">
        <v>302</v>
      </c>
      <c r="C35" s="279" t="s">
        <v>303</v>
      </c>
      <c r="D35" s="49">
        <v>1221</v>
      </c>
      <c r="E35" s="49">
        <v>1165</v>
      </c>
      <c r="F35" s="76">
        <v>1170</v>
      </c>
      <c r="G35" s="76">
        <v>1267</v>
      </c>
      <c r="H35" s="76">
        <v>1440.2</v>
      </c>
      <c r="I35" s="76">
        <v>1257.12</v>
      </c>
      <c r="J35" s="76">
        <v>1396.4</v>
      </c>
      <c r="K35" s="76">
        <v>1392</v>
      </c>
      <c r="L35" s="76">
        <v>1659.3</v>
      </c>
      <c r="M35" s="76">
        <v>1806.7</v>
      </c>
    </row>
    <row r="36" spans="2:13" ht="13.5" customHeight="1">
      <c r="B36" s="278" t="s">
        <v>697</v>
      </c>
      <c r="C36" s="279" t="s">
        <v>696</v>
      </c>
      <c r="D36" s="261">
        <v>1454</v>
      </c>
      <c r="E36" s="261">
        <v>1556</v>
      </c>
      <c r="F36" s="261">
        <v>1742</v>
      </c>
      <c r="G36" s="261">
        <v>1989</v>
      </c>
      <c r="H36" s="261">
        <v>2049</v>
      </c>
      <c r="I36" s="285">
        <v>1950</v>
      </c>
      <c r="J36" s="101">
        <v>2013</v>
      </c>
      <c r="K36" s="101">
        <v>1985</v>
      </c>
      <c r="L36" s="101">
        <v>2115</v>
      </c>
      <c r="M36" s="101">
        <v>755</v>
      </c>
    </row>
    <row r="37" spans="2:14" ht="13.5" customHeight="1">
      <c r="B37" s="104" t="s">
        <v>304</v>
      </c>
      <c r="C37" s="245" t="s">
        <v>305</v>
      </c>
      <c r="D37" s="131">
        <v>623</v>
      </c>
      <c r="E37" s="131">
        <v>618</v>
      </c>
      <c r="F37" s="131">
        <v>939</v>
      </c>
      <c r="G37" s="131">
        <v>825</v>
      </c>
      <c r="H37" s="131">
        <v>564</v>
      </c>
      <c r="I37" s="131">
        <v>627</v>
      </c>
      <c r="J37" s="131">
        <v>1076</v>
      </c>
      <c r="K37" s="131">
        <v>760</v>
      </c>
      <c r="L37" s="131">
        <v>748</v>
      </c>
      <c r="M37" s="131">
        <v>204</v>
      </c>
      <c r="N37"/>
    </row>
    <row r="38" spans="2:14" ht="13.5" customHeight="1">
      <c r="B38" s="50" t="s">
        <v>306</v>
      </c>
      <c r="C38" s="244" t="s">
        <v>307</v>
      </c>
      <c r="D38" s="50">
        <v>384</v>
      </c>
      <c r="E38" s="50">
        <v>398</v>
      </c>
      <c r="F38" s="50">
        <v>486</v>
      </c>
      <c r="G38" s="50">
        <v>526</v>
      </c>
      <c r="H38" s="50">
        <v>431</v>
      </c>
      <c r="I38" s="50">
        <v>458</v>
      </c>
      <c r="J38" s="50">
        <v>385</v>
      </c>
      <c r="K38" s="50">
        <v>418</v>
      </c>
      <c r="L38" s="50">
        <v>437</v>
      </c>
      <c r="M38" s="50">
        <v>166</v>
      </c>
      <c r="N38"/>
    </row>
    <row r="39" spans="2:14" ht="8.25" customHeight="1">
      <c r="B39" s="105"/>
      <c r="C39" s="105"/>
      <c r="D39" s="105"/>
      <c r="E39" s="105"/>
      <c r="F39" s="105"/>
      <c r="G39" s="105"/>
      <c r="H39" s="105"/>
      <c r="I39" s="105"/>
      <c r="J39" s="105"/>
      <c r="K39"/>
      <c r="L39"/>
      <c r="M39"/>
      <c r="N39"/>
    </row>
    <row r="40" spans="2:14" ht="12.75">
      <c r="B40" s="171" t="s">
        <v>80</v>
      </c>
      <c r="C40" s="171"/>
      <c r="D40" s="105"/>
      <c r="E40" s="105"/>
      <c r="F40" s="105"/>
      <c r="G40" s="105"/>
      <c r="H40" s="105"/>
      <c r="I40" s="105"/>
      <c r="J40" s="105"/>
      <c r="K40"/>
      <c r="L40"/>
      <c r="M40"/>
      <c r="N40"/>
    </row>
    <row r="41" spans="2:14" ht="12.75">
      <c r="B41" s="171" t="s">
        <v>59</v>
      </c>
      <c r="C41" s="171"/>
      <c r="D41"/>
      <c r="E41"/>
      <c r="F41"/>
      <c r="G41"/>
      <c r="H41"/>
      <c r="I41"/>
      <c r="J41"/>
      <c r="K41"/>
      <c r="L41"/>
      <c r="M41"/>
      <c r="N41"/>
    </row>
    <row r="42" spans="2:14" s="52" customFormat="1" ht="10.5">
      <c r="B42" s="171"/>
      <c r="C42" s="171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2:14" s="52" customFormat="1" ht="10.5">
      <c r="B43" s="171" t="s">
        <v>81</v>
      </c>
      <c r="C43" s="17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2:14" s="52" customFormat="1" ht="10.5">
      <c r="B44" s="171" t="s">
        <v>82</v>
      </c>
      <c r="C44" s="171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3" ht="10.5">
      <c r="B45" s="171"/>
      <c r="C45" s="171"/>
    </row>
    <row r="46" spans="2:14" ht="12" customHeight="1">
      <c r="B46"/>
      <c r="C46" s="310" t="s">
        <v>1442</v>
      </c>
      <c r="D46"/>
      <c r="E46"/>
      <c r="F46"/>
      <c r="G46"/>
      <c r="H46"/>
      <c r="I46"/>
      <c r="J46"/>
      <c r="K46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ht="12.75">
      <c r="B48"/>
      <c r="C48"/>
      <c r="D48" s="171"/>
      <c r="E48" s="171"/>
      <c r="F48" s="171"/>
      <c r="G48" s="171"/>
      <c r="H48" s="171"/>
      <c r="I48" s="171"/>
      <c r="J48" s="171"/>
      <c r="K48"/>
      <c r="L48"/>
      <c r="M48"/>
      <c r="N48"/>
    </row>
    <row r="49" spans="2:14" ht="12" customHeight="1">
      <c r="B49"/>
      <c r="C49"/>
      <c r="D49" s="171"/>
      <c r="E49" s="171"/>
      <c r="F49" s="171"/>
      <c r="G49" s="171"/>
      <c r="H49" s="171"/>
      <c r="I49" s="171"/>
      <c r="J49" s="171"/>
      <c r="K49"/>
      <c r="L49"/>
      <c r="M49"/>
      <c r="N49"/>
    </row>
    <row r="50" spans="2:14" ht="12.75">
      <c r="B50"/>
      <c r="C50"/>
      <c r="D50"/>
      <c r="E50"/>
      <c r="F50"/>
      <c r="G50"/>
      <c r="H50"/>
      <c r="I50"/>
      <c r="J50"/>
      <c r="K50"/>
      <c r="L50"/>
      <c r="M50"/>
      <c r="N50"/>
    </row>
    <row r="52" ht="12.75" customHeight="1"/>
    <row r="53" spans="2:10" ht="11.25" customHeight="1">
      <c r="B53"/>
      <c r="C53"/>
      <c r="D53"/>
      <c r="E53"/>
      <c r="F53"/>
      <c r="G53"/>
      <c r="H53"/>
      <c r="I53"/>
      <c r="J53"/>
    </row>
    <row r="54" spans="2:10" ht="12.75">
      <c r="B54"/>
      <c r="C54"/>
      <c r="D54"/>
      <c r="E54"/>
      <c r="F54"/>
      <c r="G54"/>
      <c r="H54"/>
      <c r="I54"/>
      <c r="J54"/>
    </row>
    <row r="57" spans="4:10" ht="10.5">
      <c r="D57" s="171"/>
      <c r="E57" s="171"/>
      <c r="F57" s="171"/>
      <c r="G57" s="171"/>
      <c r="H57" s="171"/>
      <c r="I57" s="171"/>
      <c r="J57" s="171"/>
    </row>
    <row r="58" spans="2:10" ht="12.75">
      <c r="B58"/>
      <c r="C58"/>
      <c r="D58" s="171"/>
      <c r="E58" s="171"/>
      <c r="F58" s="171"/>
      <c r="G58" s="171"/>
      <c r="H58" s="171"/>
      <c r="I58" s="171"/>
      <c r="J58" s="171"/>
    </row>
    <row r="59" spans="2:10" ht="12.75">
      <c r="B59"/>
      <c r="C59"/>
      <c r="D59" s="171"/>
      <c r="E59" s="171"/>
      <c r="F59" s="171"/>
      <c r="G59" s="171"/>
      <c r="H59" s="171"/>
      <c r="I59" s="171"/>
      <c r="J59" s="171"/>
    </row>
    <row r="61" spans="4:6" ht="10.5">
      <c r="D61" s="171"/>
      <c r="E61" s="171"/>
      <c r="F61" s="171"/>
    </row>
    <row r="62" spans="2:10" ht="12.75">
      <c r="B62"/>
      <c r="C62"/>
      <c r="D62" s="171"/>
      <c r="E62" s="171"/>
      <c r="F62" s="171"/>
      <c r="G62"/>
      <c r="H62"/>
      <c r="I62"/>
      <c r="J62"/>
    </row>
    <row r="64" spans="2:10" ht="10.5">
      <c r="B64" s="75"/>
      <c r="C64" s="75"/>
      <c r="D64" s="75"/>
      <c r="E64" s="75"/>
      <c r="F64" s="75"/>
      <c r="G64" s="75"/>
      <c r="H64" s="75"/>
      <c r="I64" s="75"/>
      <c r="J64" s="75"/>
    </row>
    <row r="65" spans="2:10" ht="10.5">
      <c r="B65" s="75"/>
      <c r="C65" s="75"/>
      <c r="D65" s="75"/>
      <c r="E65" s="75"/>
      <c r="F65" s="75"/>
      <c r="G65" s="75"/>
      <c r="H65" s="75"/>
      <c r="I65" s="75"/>
      <c r="J65" s="75"/>
    </row>
    <row r="66" ht="10.5">
      <c r="G66" s="75"/>
    </row>
    <row r="67" spans="2:10" ht="12.75">
      <c r="B67"/>
      <c r="C67"/>
      <c r="D67"/>
      <c r="E67"/>
      <c r="F67"/>
      <c r="G67" s="75"/>
      <c r="H67"/>
      <c r="I67"/>
      <c r="J67"/>
    </row>
  </sheetData>
  <sheetProtection/>
  <printOptions/>
  <pageMargins left="0.2" right="0.2" top="0.22" bottom="0.21" header="0.22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520</v>
      </c>
      <c r="S1" s="22"/>
      <c r="T1" s="22"/>
      <c r="U1" s="22"/>
      <c r="V1" s="22" t="s">
        <v>126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152" t="s">
        <v>518</v>
      </c>
      <c r="E2" s="1152"/>
      <c r="M2" s="1" t="s">
        <v>471</v>
      </c>
      <c r="S2" s="22"/>
      <c r="T2" s="22"/>
      <c r="U2" s="22"/>
      <c r="V2" s="22" t="s">
        <v>137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152" t="s">
        <v>519</v>
      </c>
      <c r="E3" s="1152"/>
      <c r="K3" s="1" t="s">
        <v>450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470</v>
      </c>
      <c r="K4" s="2"/>
      <c r="L4" s="3" t="s">
        <v>423</v>
      </c>
      <c r="M4" s="7" t="s">
        <v>487</v>
      </c>
      <c r="N4" s="2" t="s">
        <v>488</v>
      </c>
      <c r="O4" s="2" t="s">
        <v>489</v>
      </c>
      <c r="P4" s="3" t="s">
        <v>467</v>
      </c>
      <c r="S4" s="34"/>
      <c r="T4" s="40" t="s">
        <v>468</v>
      </c>
      <c r="U4" s="41"/>
      <c r="V4" s="42"/>
      <c r="W4" s="42"/>
      <c r="X4" s="42" t="s">
        <v>247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138</v>
      </c>
      <c r="K5" s="8" t="s">
        <v>407</v>
      </c>
      <c r="L5" s="9" t="s">
        <v>408</v>
      </c>
      <c r="M5" s="12" t="s">
        <v>409</v>
      </c>
      <c r="N5" s="6" t="s">
        <v>618</v>
      </c>
      <c r="O5" s="6" t="s">
        <v>619</v>
      </c>
      <c r="P5" s="9" t="s">
        <v>620</v>
      </c>
      <c r="S5" s="43" t="s">
        <v>407</v>
      </c>
      <c r="T5" s="36" t="s">
        <v>621</v>
      </c>
      <c r="U5" s="43" t="s">
        <v>622</v>
      </c>
      <c r="V5" s="36" t="s">
        <v>623</v>
      </c>
      <c r="W5" s="36" t="s">
        <v>468</v>
      </c>
      <c r="X5" s="36" t="s">
        <v>624</v>
      </c>
      <c r="Y5" s="36" t="s">
        <v>625</v>
      </c>
      <c r="Z5" s="36" t="s">
        <v>49</v>
      </c>
      <c r="AA5" s="36" t="s">
        <v>50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398</v>
      </c>
      <c r="AN5" s="34" t="s">
        <v>630</v>
      </c>
      <c r="AO5" s="34" t="s">
        <v>119</v>
      </c>
      <c r="AP5" s="48"/>
    </row>
    <row r="6" spans="2:42" ht="12.75">
      <c r="B6" s="1" t="s">
        <v>527</v>
      </c>
      <c r="K6" s="6" t="s">
        <v>212</v>
      </c>
      <c r="L6" s="9" t="s">
        <v>213</v>
      </c>
      <c r="M6" s="12" t="s">
        <v>403</v>
      </c>
      <c r="N6" s="6" t="s">
        <v>383</v>
      </c>
      <c r="O6" s="6" t="s">
        <v>384</v>
      </c>
      <c r="P6" s="9" t="s">
        <v>385</v>
      </c>
      <c r="S6" s="36" t="s">
        <v>212</v>
      </c>
      <c r="T6" s="36" t="s">
        <v>644</v>
      </c>
      <c r="U6" s="43" t="s">
        <v>645</v>
      </c>
      <c r="V6" s="36" t="s">
        <v>646</v>
      </c>
      <c r="W6" s="36" t="s">
        <v>647</v>
      </c>
      <c r="X6" s="36" t="s">
        <v>648</v>
      </c>
      <c r="Y6" s="36" t="s">
        <v>649</v>
      </c>
      <c r="Z6" s="36" t="s">
        <v>650</v>
      </c>
      <c r="AA6" s="36" t="s">
        <v>651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399</v>
      </c>
      <c r="AN6" s="36" t="s">
        <v>631</v>
      </c>
      <c r="AO6" s="36" t="s">
        <v>120</v>
      </c>
      <c r="AP6" s="48"/>
    </row>
    <row r="7" spans="2:42" ht="12.75">
      <c r="B7" s="2"/>
      <c r="C7" s="3" t="s">
        <v>139</v>
      </c>
      <c r="D7" s="4" t="s">
        <v>174</v>
      </c>
      <c r="E7" s="3" t="s">
        <v>175</v>
      </c>
      <c r="F7" s="5" t="s">
        <v>565</v>
      </c>
      <c r="G7" s="3" t="s">
        <v>566</v>
      </c>
      <c r="H7" s="6"/>
      <c r="K7" s="13"/>
      <c r="L7" s="14"/>
      <c r="M7" s="17"/>
      <c r="N7" s="13"/>
      <c r="O7" s="13"/>
      <c r="P7" s="14" t="s">
        <v>225</v>
      </c>
      <c r="S7" s="36"/>
      <c r="T7" s="36" t="s">
        <v>226</v>
      </c>
      <c r="U7" s="43" t="s">
        <v>227</v>
      </c>
      <c r="V7" s="36" t="s">
        <v>228</v>
      </c>
      <c r="W7" s="36" t="s">
        <v>67</v>
      </c>
      <c r="X7" s="36" t="s">
        <v>68</v>
      </c>
      <c r="Y7" s="36" t="s">
        <v>69</v>
      </c>
      <c r="Z7" s="36" t="s">
        <v>70</v>
      </c>
      <c r="AA7" s="36" t="s">
        <v>71</v>
      </c>
      <c r="AB7" s="36" t="s">
        <v>72</v>
      </c>
      <c r="AC7" s="36" t="s">
        <v>479</v>
      </c>
      <c r="AD7" s="36" t="s">
        <v>549</v>
      </c>
      <c r="AE7" s="36" t="s">
        <v>480</v>
      </c>
      <c r="AF7" s="36" t="s">
        <v>481</v>
      </c>
      <c r="AG7" s="36" t="s">
        <v>482</v>
      </c>
      <c r="AH7" s="36" t="s">
        <v>483</v>
      </c>
      <c r="AI7" s="35" t="s">
        <v>484</v>
      </c>
      <c r="AJ7" s="35" t="s">
        <v>23</v>
      </c>
      <c r="AK7" s="35" t="s">
        <v>610</v>
      </c>
      <c r="AL7" s="35" t="s">
        <v>611</v>
      </c>
      <c r="AM7" s="35" t="s">
        <v>400</v>
      </c>
      <c r="AN7" s="36" t="s">
        <v>632</v>
      </c>
      <c r="AO7" s="36"/>
      <c r="AP7" s="48"/>
    </row>
    <row r="8" spans="2:42" ht="12.75">
      <c r="B8" s="8" t="s">
        <v>248</v>
      </c>
      <c r="C8" s="9" t="s">
        <v>249</v>
      </c>
      <c r="D8" s="10" t="s">
        <v>115</v>
      </c>
      <c r="E8" s="9" t="s">
        <v>642</v>
      </c>
      <c r="F8" s="11" t="s">
        <v>643</v>
      </c>
      <c r="G8" s="9" t="s">
        <v>406</v>
      </c>
      <c r="H8" s="6"/>
      <c r="K8" s="2" t="s">
        <v>148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140</v>
      </c>
      <c r="U8" s="36" t="s">
        <v>189</v>
      </c>
      <c r="V8" s="36"/>
      <c r="W8" s="36" t="s">
        <v>350</v>
      </c>
      <c r="X8" s="36" t="s">
        <v>351</v>
      </c>
      <c r="Y8" s="36" t="s">
        <v>325</v>
      </c>
      <c r="Z8" s="36" t="s">
        <v>328</v>
      </c>
      <c r="AA8" s="36" t="s">
        <v>329</v>
      </c>
      <c r="AB8" s="36" t="s">
        <v>330</v>
      </c>
      <c r="AC8" s="36" t="s">
        <v>331</v>
      </c>
      <c r="AD8" s="44" t="s">
        <v>550</v>
      </c>
      <c r="AE8" s="36" t="s">
        <v>332</v>
      </c>
      <c r="AF8" s="36" t="s">
        <v>333</v>
      </c>
      <c r="AG8" s="36" t="s">
        <v>334</v>
      </c>
      <c r="AH8" s="36"/>
      <c r="AI8" s="35" t="s">
        <v>335</v>
      </c>
      <c r="AJ8" s="35" t="s">
        <v>24</v>
      </c>
      <c r="AK8" s="35"/>
      <c r="AL8" s="35" t="s">
        <v>612</v>
      </c>
      <c r="AM8" s="35" t="s">
        <v>401</v>
      </c>
      <c r="AN8" s="36" t="s">
        <v>75</v>
      </c>
      <c r="AO8" s="36"/>
      <c r="AP8" s="48"/>
    </row>
    <row r="9" spans="2:42" ht="12.75">
      <c r="B9" s="6"/>
      <c r="C9" s="9"/>
      <c r="D9" s="10" t="s">
        <v>639</v>
      </c>
      <c r="E9" s="9" t="s">
        <v>677</v>
      </c>
      <c r="F9" s="11" t="s">
        <v>678</v>
      </c>
      <c r="G9" s="9" t="s">
        <v>442</v>
      </c>
      <c r="H9" s="6"/>
      <c r="K9" s="6" t="s">
        <v>337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338</v>
      </c>
      <c r="U9" s="36"/>
      <c r="V9" s="36"/>
      <c r="W9" s="36"/>
      <c r="X9" s="36"/>
      <c r="Y9" s="36" t="s">
        <v>339</v>
      </c>
      <c r="Z9" s="36"/>
      <c r="AA9" s="36" t="s">
        <v>340</v>
      </c>
      <c r="AB9" s="36" t="s">
        <v>341</v>
      </c>
      <c r="AC9" s="36" t="s">
        <v>342</v>
      </c>
      <c r="AD9" s="36" t="s">
        <v>551</v>
      </c>
      <c r="AE9" s="36" t="s">
        <v>343</v>
      </c>
      <c r="AF9" s="36"/>
      <c r="AG9" s="36" t="s">
        <v>316</v>
      </c>
      <c r="AH9" s="36"/>
      <c r="AI9" s="35" t="s">
        <v>344</v>
      </c>
      <c r="AJ9" s="35" t="s">
        <v>76</v>
      </c>
      <c r="AK9" s="35"/>
      <c r="AL9" s="35" t="s">
        <v>613</v>
      </c>
      <c r="AM9" s="35" t="s">
        <v>402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7</v>
      </c>
      <c r="G10" s="14" t="s">
        <v>224</v>
      </c>
      <c r="H10" s="6"/>
      <c r="K10" s="6" t="s">
        <v>346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347</v>
      </c>
      <c r="U10" s="38"/>
      <c r="V10" s="38"/>
      <c r="W10" s="38"/>
      <c r="X10" s="38"/>
      <c r="Y10" s="38" t="s">
        <v>348</v>
      </c>
      <c r="Z10" s="38"/>
      <c r="AA10" s="38" t="s">
        <v>349</v>
      </c>
      <c r="AB10" s="38"/>
      <c r="AC10" s="38"/>
      <c r="AD10" s="38" t="s">
        <v>609</v>
      </c>
      <c r="AE10" s="38"/>
      <c r="AF10" s="38"/>
      <c r="AG10" s="38"/>
      <c r="AH10" s="38"/>
      <c r="AI10" s="37"/>
      <c r="AJ10" s="37" t="s">
        <v>77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147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414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148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336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41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337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345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534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346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413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232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414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458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116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88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459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46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534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490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326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232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322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9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116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323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176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641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573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599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326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535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429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44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410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606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376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411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628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599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412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657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429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455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233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606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456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117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628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457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47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315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327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657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451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89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233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452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474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117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600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47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294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327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558</v>
      </c>
      <c r="K33" s="20" t="s">
        <v>125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89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152" t="s">
        <v>559</v>
      </c>
      <c r="F34" s="1154"/>
      <c r="G34" s="1154"/>
      <c r="H34" s="1154"/>
      <c r="K34" s="20" t="s">
        <v>629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474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614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600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15</v>
      </c>
      <c r="S36" s="35" t="s">
        <v>294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449</v>
      </c>
      <c r="S37" s="35" t="s">
        <v>125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629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153">
        <v>40</v>
      </c>
      <c r="B39" s="1153"/>
      <c r="C39" s="1153"/>
      <c r="D39" s="1153"/>
      <c r="E39" s="1153"/>
      <c r="F39" s="1153"/>
      <c r="G39" s="1153"/>
      <c r="H39" s="1153"/>
      <c r="I39" s="1153"/>
      <c r="K39" s="1153">
        <v>42</v>
      </c>
      <c r="L39" s="1153"/>
      <c r="M39" s="1153"/>
      <c r="N39" s="1153"/>
      <c r="O39" s="1153"/>
      <c r="P39" s="1153"/>
      <c r="AC39" s="1">
        <v>45</v>
      </c>
    </row>
    <row r="40" ht="12.75">
      <c r="AC40" s="1" t="s">
        <v>450</v>
      </c>
    </row>
    <row r="41" spans="37:41" ht="12.75">
      <c r="AK41" s="1" t="s">
        <v>450</v>
      </c>
      <c r="AM41" s="1" t="s">
        <v>450</v>
      </c>
      <c r="AO41" s="1" t="s">
        <v>450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A1">
      <selection activeCell="V1" sqref="V1:X16384"/>
    </sheetView>
  </sheetViews>
  <sheetFormatPr defaultColWidth="9.00390625" defaultRowHeight="12.75"/>
  <cols>
    <col min="1" max="1" width="2.00390625" style="315" customWidth="1"/>
    <col min="2" max="2" width="7.25390625" style="315" customWidth="1"/>
    <col min="3" max="3" width="8.75390625" style="315" customWidth="1"/>
    <col min="4" max="4" width="7.875" style="315" customWidth="1"/>
    <col min="5" max="5" width="11.75390625" style="315" customWidth="1"/>
    <col min="6" max="6" width="14.75390625" style="315" customWidth="1"/>
    <col min="7" max="7" width="10.375" style="315" customWidth="1"/>
    <col min="8" max="8" width="9.125" style="315" customWidth="1"/>
    <col min="9" max="9" width="5.00390625" style="315" customWidth="1"/>
    <col min="10" max="10" width="27.25390625" style="315" customWidth="1"/>
    <col min="11" max="11" width="9.00390625" style="315" customWidth="1"/>
    <col min="12" max="12" width="8.375" style="315" customWidth="1"/>
    <col min="13" max="13" width="16.00390625" style="315" customWidth="1"/>
    <col min="14" max="14" width="4.00390625" style="315" customWidth="1"/>
    <col min="15" max="15" width="13.00390625" style="315" customWidth="1"/>
    <col min="16" max="17" width="11.875" style="315" customWidth="1"/>
    <col min="18" max="18" width="14.375" style="402" customWidth="1"/>
    <col min="19" max="22" width="9.125" style="315" customWidth="1"/>
    <col min="23" max="23" width="25.375" style="315" customWidth="1"/>
    <col min="24" max="16384" width="9.125" style="315" customWidth="1"/>
  </cols>
  <sheetData>
    <row r="1" spans="1:28" ht="12">
      <c r="A1" s="315" t="s">
        <v>450</v>
      </c>
      <c r="D1" s="376"/>
      <c r="F1" s="377"/>
      <c r="G1" s="378" t="s">
        <v>868</v>
      </c>
      <c r="P1" s="318"/>
      <c r="Q1" s="318"/>
      <c r="R1" s="314"/>
      <c r="S1" s="318"/>
      <c r="T1" s="318"/>
      <c r="U1" s="318"/>
      <c r="V1" s="318"/>
      <c r="W1" s="318"/>
      <c r="X1" s="318"/>
      <c r="Y1" s="318"/>
      <c r="Z1" s="318"/>
      <c r="AA1" s="318"/>
      <c r="AB1" s="318"/>
    </row>
    <row r="2" spans="4:28" ht="10.5" customHeight="1">
      <c r="D2" s="380"/>
      <c r="F2" s="377"/>
      <c r="G2" s="381" t="s">
        <v>757</v>
      </c>
      <c r="P2" s="318"/>
      <c r="Q2" s="318"/>
      <c r="R2" s="314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7:28" ht="4.5" customHeight="1">
      <c r="G3" s="383"/>
      <c r="P3" s="384"/>
      <c r="Q3" s="318"/>
      <c r="R3" s="385"/>
      <c r="S3" s="386"/>
      <c r="T3" s="386"/>
      <c r="U3" s="386"/>
      <c r="V3" s="318"/>
      <c r="W3" s="388"/>
      <c r="X3" s="386"/>
      <c r="Y3" s="387"/>
      <c r="Z3" s="318"/>
      <c r="AA3" s="318"/>
      <c r="AB3" s="318"/>
    </row>
    <row r="4" spans="2:28" ht="12.75" customHeight="1">
      <c r="B4" s="378" t="s">
        <v>805</v>
      </c>
      <c r="C4" s="389"/>
      <c r="D4" s="383"/>
      <c r="E4" s="383"/>
      <c r="G4" s="390" t="s">
        <v>758</v>
      </c>
      <c r="L4" s="317"/>
      <c r="P4" s="318"/>
      <c r="Q4" s="318"/>
      <c r="R4" s="314"/>
      <c r="S4" s="318"/>
      <c r="T4" s="318"/>
      <c r="U4" s="318"/>
      <c r="V4" s="318"/>
      <c r="W4" s="318"/>
      <c r="X4" s="318"/>
      <c r="Y4" s="318"/>
      <c r="Z4" s="318"/>
      <c r="AA4" s="318"/>
      <c r="AB4" s="318"/>
    </row>
    <row r="5" spans="1:28" ht="12.75" customHeight="1">
      <c r="A5" s="318"/>
      <c r="B5" s="391"/>
      <c r="C5" s="392"/>
      <c r="D5" s="393"/>
      <c r="E5" s="394"/>
      <c r="F5" s="395"/>
      <c r="G5" s="391"/>
      <c r="H5" s="391"/>
      <c r="I5" s="391"/>
      <c r="J5" s="429" t="s">
        <v>806</v>
      </c>
      <c r="K5" s="1157" t="s">
        <v>807</v>
      </c>
      <c r="L5" s="1158"/>
      <c r="M5" s="318"/>
      <c r="N5" s="318"/>
      <c r="O5" s="318"/>
      <c r="P5" s="1156"/>
      <c r="Q5" s="1156"/>
      <c r="R5" s="1155"/>
      <c r="S5" s="1155"/>
      <c r="T5" s="1155"/>
      <c r="U5" s="1155"/>
      <c r="V5" s="318"/>
      <c r="W5" s="318"/>
      <c r="X5" s="1155"/>
      <c r="Y5" s="1155"/>
      <c r="Z5" s="314"/>
      <c r="AA5" s="318"/>
      <c r="AB5" s="318"/>
    </row>
    <row r="6" spans="1:28" ht="9" customHeight="1">
      <c r="A6" s="318"/>
      <c r="B6" s="317"/>
      <c r="C6" s="317"/>
      <c r="D6" s="317"/>
      <c r="E6" s="396"/>
      <c r="F6" s="397"/>
      <c r="G6" s="317"/>
      <c r="H6" s="317"/>
      <c r="I6" s="317"/>
      <c r="J6" s="398" t="s">
        <v>74</v>
      </c>
      <c r="K6" s="1159" t="s">
        <v>659</v>
      </c>
      <c r="L6" s="1159"/>
      <c r="M6" s="318"/>
      <c r="N6" s="318"/>
      <c r="O6" s="318"/>
      <c r="P6" s="1156"/>
      <c r="Q6" s="1156"/>
      <c r="R6" s="1155"/>
      <c r="S6" s="1155"/>
      <c r="T6" s="1155"/>
      <c r="U6" s="1155"/>
      <c r="V6" s="318"/>
      <c r="W6" s="318"/>
      <c r="X6" s="1155"/>
      <c r="Y6" s="1155"/>
      <c r="Z6" s="401"/>
      <c r="AA6" s="318"/>
      <c r="AB6" s="318"/>
    </row>
    <row r="7" spans="2:28" ht="9" customHeight="1">
      <c r="B7" s="318" t="s">
        <v>808</v>
      </c>
      <c r="C7" s="318"/>
      <c r="D7" s="318"/>
      <c r="E7" s="324"/>
      <c r="F7" s="323" t="s">
        <v>60</v>
      </c>
      <c r="G7" s="318"/>
      <c r="J7" s="402">
        <v>1013</v>
      </c>
      <c r="K7" s="403">
        <v>505</v>
      </c>
      <c r="L7" s="403"/>
      <c r="N7" s="318"/>
      <c r="O7" s="318"/>
      <c r="P7" s="1156"/>
      <c r="Q7" s="1156"/>
      <c r="R7" s="1155"/>
      <c r="S7" s="318"/>
      <c r="T7" s="318"/>
      <c r="U7" s="318"/>
      <c r="V7" s="318"/>
      <c r="W7" s="318"/>
      <c r="X7" s="318"/>
      <c r="Y7" s="318"/>
      <c r="Z7" s="314"/>
      <c r="AA7" s="318"/>
      <c r="AB7" s="318"/>
    </row>
    <row r="8" spans="2:28" ht="9">
      <c r="B8" s="325" t="s">
        <v>809</v>
      </c>
      <c r="C8" s="405"/>
      <c r="D8" s="405"/>
      <c r="E8" s="405"/>
      <c r="F8" s="406" t="s">
        <v>61</v>
      </c>
      <c r="G8" s="322"/>
      <c r="H8" s="325"/>
      <c r="I8" s="325"/>
      <c r="J8" s="407">
        <v>15</v>
      </c>
      <c r="K8" s="408">
        <v>1</v>
      </c>
      <c r="L8" s="409"/>
      <c r="N8" s="318"/>
      <c r="O8" s="318"/>
      <c r="P8" s="1156"/>
      <c r="Q8" s="1156"/>
      <c r="R8" s="1155"/>
      <c r="S8" s="324"/>
      <c r="T8" s="324"/>
      <c r="U8" s="324"/>
      <c r="V8" s="318"/>
      <c r="W8" s="324"/>
      <c r="X8" s="318"/>
      <c r="Y8" s="318"/>
      <c r="Z8" s="314"/>
      <c r="AA8" s="318"/>
      <c r="AB8" s="318"/>
    </row>
    <row r="9" spans="2:28" ht="7.5" customHeight="1">
      <c r="B9" s="315" t="s">
        <v>810</v>
      </c>
      <c r="C9" s="402"/>
      <c r="D9" s="402"/>
      <c r="E9" s="402"/>
      <c r="F9" s="323" t="s">
        <v>62</v>
      </c>
      <c r="J9" s="402"/>
      <c r="K9" s="409"/>
      <c r="L9" s="409"/>
      <c r="P9" s="318"/>
      <c r="Q9" s="410"/>
      <c r="R9" s="314"/>
      <c r="S9" s="318"/>
      <c r="T9" s="318"/>
      <c r="U9" s="318"/>
      <c r="V9" s="318"/>
      <c r="W9" s="318"/>
      <c r="X9" s="318"/>
      <c r="Y9" s="318"/>
      <c r="Z9" s="314"/>
      <c r="AA9" s="318"/>
      <c r="AB9" s="318"/>
    </row>
    <row r="10" spans="2:28" ht="9">
      <c r="B10" s="315" t="s">
        <v>811</v>
      </c>
      <c r="C10" s="402"/>
      <c r="D10" s="402"/>
      <c r="E10" s="402"/>
      <c r="F10" s="323" t="s">
        <v>55</v>
      </c>
      <c r="J10" s="402"/>
      <c r="K10" s="409"/>
      <c r="L10" s="409"/>
      <c r="P10" s="318"/>
      <c r="Q10" s="410"/>
      <c r="R10" s="314"/>
      <c r="S10" s="318"/>
      <c r="T10" s="318"/>
      <c r="U10" s="318"/>
      <c r="V10" s="318"/>
      <c r="W10" s="324"/>
      <c r="X10" s="318"/>
      <c r="Y10" s="318"/>
      <c r="Z10" s="314"/>
      <c r="AA10" s="318"/>
      <c r="AB10" s="318"/>
    </row>
    <row r="11" spans="2:28" ht="8.25" customHeight="1">
      <c r="B11" s="315" t="s">
        <v>812</v>
      </c>
      <c r="C11" s="402"/>
      <c r="D11" s="402"/>
      <c r="E11" s="402"/>
      <c r="F11" s="323" t="s">
        <v>218</v>
      </c>
      <c r="J11" s="402"/>
      <c r="K11" s="409"/>
      <c r="L11" s="409"/>
      <c r="P11" s="318"/>
      <c r="Q11" s="410"/>
      <c r="R11" s="314"/>
      <c r="S11" s="318"/>
      <c r="T11" s="318"/>
      <c r="U11" s="318"/>
      <c r="V11" s="318"/>
      <c r="W11" s="318"/>
      <c r="X11" s="318"/>
      <c r="Y11" s="318"/>
      <c r="Z11" s="314"/>
      <c r="AA11" s="318"/>
      <c r="AB11" s="318"/>
    </row>
    <row r="12" spans="2:28" ht="8.25" customHeight="1">
      <c r="B12" s="315" t="s">
        <v>813</v>
      </c>
      <c r="C12" s="402"/>
      <c r="D12" s="402"/>
      <c r="E12" s="402"/>
      <c r="F12" s="323" t="s">
        <v>438</v>
      </c>
      <c r="J12" s="402"/>
      <c r="K12" s="409"/>
      <c r="L12" s="409"/>
      <c r="P12" s="318"/>
      <c r="Q12" s="410"/>
      <c r="R12" s="314"/>
      <c r="S12" s="318"/>
      <c r="T12" s="318"/>
      <c r="U12" s="318"/>
      <c r="V12" s="318"/>
      <c r="W12" s="324"/>
      <c r="X12" s="318"/>
      <c r="Y12" s="318"/>
      <c r="Z12" s="314"/>
      <c r="AA12" s="318"/>
      <c r="AB12" s="318"/>
    </row>
    <row r="13" spans="2:28" ht="8.25" customHeight="1">
      <c r="B13" s="315" t="s">
        <v>814</v>
      </c>
      <c r="C13" s="402"/>
      <c r="D13" s="402"/>
      <c r="E13" s="402"/>
      <c r="F13" s="323" t="s">
        <v>475</v>
      </c>
      <c r="J13" s="402"/>
      <c r="K13" s="409"/>
      <c r="L13" s="409"/>
      <c r="P13" s="318"/>
      <c r="Q13" s="410"/>
      <c r="R13" s="314"/>
      <c r="S13" s="318"/>
      <c r="T13" s="318"/>
      <c r="U13" s="318"/>
      <c r="V13" s="318"/>
      <c r="W13" s="318"/>
      <c r="X13" s="318"/>
      <c r="Y13" s="318"/>
      <c r="Z13" s="314"/>
      <c r="AA13" s="318"/>
      <c r="AB13" s="318"/>
    </row>
    <row r="14" spans="2:28" ht="18" customHeight="1">
      <c r="B14" s="1160" t="s">
        <v>815</v>
      </c>
      <c r="C14" s="1161"/>
      <c r="D14" s="1161"/>
      <c r="E14" s="1161"/>
      <c r="F14" s="323" t="s">
        <v>444</v>
      </c>
      <c r="J14" s="402">
        <v>3</v>
      </c>
      <c r="K14" s="409">
        <v>1</v>
      </c>
      <c r="L14" s="409"/>
      <c r="P14" s="318"/>
      <c r="Q14" s="410"/>
      <c r="R14" s="314"/>
      <c r="S14" s="318"/>
      <c r="T14" s="318"/>
      <c r="U14" s="318"/>
      <c r="V14" s="318"/>
      <c r="W14" s="318"/>
      <c r="X14" s="318"/>
      <c r="Y14" s="318"/>
      <c r="Z14" s="314"/>
      <c r="AA14" s="318"/>
      <c r="AB14" s="318"/>
    </row>
    <row r="15" spans="2:28" ht="8.25" customHeight="1">
      <c r="B15" s="315" t="s">
        <v>816</v>
      </c>
      <c r="D15" s="323"/>
      <c r="E15" s="402"/>
      <c r="F15" s="323" t="s">
        <v>87</v>
      </c>
      <c r="J15" s="402">
        <v>5</v>
      </c>
      <c r="K15" s="409"/>
      <c r="L15" s="409"/>
      <c r="P15" s="318"/>
      <c r="Q15" s="410"/>
      <c r="R15" s="314"/>
      <c r="S15" s="318"/>
      <c r="T15" s="318"/>
      <c r="U15" s="318"/>
      <c r="V15" s="318"/>
      <c r="W15" s="318"/>
      <c r="X15" s="318"/>
      <c r="Y15" s="318"/>
      <c r="Z15" s="314"/>
      <c r="AA15" s="318"/>
      <c r="AB15" s="318"/>
    </row>
    <row r="16" spans="2:28" ht="7.5" customHeight="1">
      <c r="B16" s="315" t="s">
        <v>817</v>
      </c>
      <c r="D16" s="323"/>
      <c r="E16" s="402"/>
      <c r="F16" s="323" t="s">
        <v>300</v>
      </c>
      <c r="J16" s="402">
        <v>7</v>
      </c>
      <c r="K16" s="409"/>
      <c r="L16" s="409"/>
      <c r="P16" s="318"/>
      <c r="Q16" s="410"/>
      <c r="R16" s="314"/>
      <c r="S16" s="318"/>
      <c r="T16" s="318"/>
      <c r="U16" s="318"/>
      <c r="V16" s="318"/>
      <c r="W16" s="324"/>
      <c r="X16" s="318"/>
      <c r="Y16" s="318"/>
      <c r="Z16" s="314"/>
      <c r="AA16" s="318"/>
      <c r="AB16" s="318"/>
    </row>
    <row r="17" spans="2:28" ht="9" customHeight="1">
      <c r="B17" s="325" t="s">
        <v>780</v>
      </c>
      <c r="C17" s="325"/>
      <c r="D17" s="406"/>
      <c r="E17" s="407"/>
      <c r="F17" s="323"/>
      <c r="J17" s="402">
        <v>319</v>
      </c>
      <c r="K17" s="409">
        <v>179</v>
      </c>
      <c r="L17" s="409"/>
      <c r="P17" s="318"/>
      <c r="Q17" s="410"/>
      <c r="R17" s="314"/>
      <c r="S17" s="318"/>
      <c r="T17" s="318"/>
      <c r="U17" s="318"/>
      <c r="V17" s="318"/>
      <c r="W17" s="324"/>
      <c r="X17" s="318"/>
      <c r="Y17" s="318"/>
      <c r="Z17" s="314"/>
      <c r="AA17" s="318"/>
      <c r="AB17" s="318"/>
    </row>
    <row r="18" spans="2:28" ht="9">
      <c r="B18" s="325" t="s">
        <v>818</v>
      </c>
      <c r="C18" s="325"/>
      <c r="D18" s="406"/>
      <c r="E18" s="407"/>
      <c r="F18" s="406" t="s">
        <v>234</v>
      </c>
      <c r="G18" s="325"/>
      <c r="H18" s="325"/>
      <c r="I18" s="325"/>
      <c r="J18" s="407">
        <v>94</v>
      </c>
      <c r="K18" s="408">
        <v>26</v>
      </c>
      <c r="L18" s="409"/>
      <c r="P18" s="318"/>
      <c r="Q18" s="410"/>
      <c r="R18" s="314"/>
      <c r="S18" s="318"/>
      <c r="T18" s="318"/>
      <c r="U18" s="318"/>
      <c r="V18" s="318"/>
      <c r="W18" s="318"/>
      <c r="X18" s="318"/>
      <c r="Y18" s="318"/>
      <c r="Z18" s="314"/>
      <c r="AA18" s="318"/>
      <c r="AB18" s="318"/>
    </row>
    <row r="19" spans="2:28" ht="9" customHeight="1">
      <c r="B19" s="315" t="s">
        <v>819</v>
      </c>
      <c r="D19" s="323"/>
      <c r="E19" s="402"/>
      <c r="F19" s="323" t="s">
        <v>464</v>
      </c>
      <c r="J19" s="402"/>
      <c r="K19" s="409"/>
      <c r="L19" s="409"/>
      <c r="P19" s="318"/>
      <c r="Q19" s="410"/>
      <c r="R19" s="314"/>
      <c r="S19" s="318"/>
      <c r="T19" s="318"/>
      <c r="U19" s="318"/>
      <c r="V19" s="318"/>
      <c r="W19" s="318"/>
      <c r="X19" s="318"/>
      <c r="Y19" s="318"/>
      <c r="Z19" s="314"/>
      <c r="AA19" s="318"/>
      <c r="AB19" s="318"/>
    </row>
    <row r="20" spans="2:28" ht="9" customHeight="1">
      <c r="B20" s="315" t="s">
        <v>822</v>
      </c>
      <c r="D20" s="323"/>
      <c r="E20" s="402"/>
      <c r="F20" s="323" t="s">
        <v>476</v>
      </c>
      <c r="J20" s="402"/>
      <c r="K20" s="409"/>
      <c r="L20" s="409"/>
      <c r="P20" s="318"/>
      <c r="Q20" s="410"/>
      <c r="R20" s="314"/>
      <c r="S20" s="318"/>
      <c r="T20" s="318"/>
      <c r="U20" s="318"/>
      <c r="V20" s="318"/>
      <c r="W20" s="318"/>
      <c r="X20" s="318"/>
      <c r="Y20" s="318"/>
      <c r="Z20" s="314"/>
      <c r="AA20" s="318"/>
      <c r="AB20" s="318"/>
    </row>
    <row r="21" spans="2:28" ht="8.25" customHeight="1">
      <c r="B21" s="315" t="s">
        <v>820</v>
      </c>
      <c r="D21" s="323"/>
      <c r="E21" s="402"/>
      <c r="F21" s="323" t="s">
        <v>58</v>
      </c>
      <c r="J21" s="402">
        <v>67</v>
      </c>
      <c r="K21" s="409">
        <v>12</v>
      </c>
      <c r="L21" s="409"/>
      <c r="P21" s="318"/>
      <c r="Q21" s="410"/>
      <c r="R21" s="314"/>
      <c r="S21" s="318"/>
      <c r="T21" s="318"/>
      <c r="U21" s="318"/>
      <c r="V21" s="318"/>
      <c r="W21" s="318"/>
      <c r="X21" s="318"/>
      <c r="Y21" s="318"/>
      <c r="Z21" s="314"/>
      <c r="AA21" s="318"/>
      <c r="AB21" s="318"/>
    </row>
    <row r="22" spans="2:28" ht="8.25" customHeight="1">
      <c r="B22" s="315" t="s">
        <v>821</v>
      </c>
      <c r="D22" s="323"/>
      <c r="E22" s="402"/>
      <c r="F22" s="323" t="s">
        <v>425</v>
      </c>
      <c r="J22" s="402"/>
      <c r="K22" s="409"/>
      <c r="L22" s="409"/>
      <c r="P22" s="318"/>
      <c r="Q22" s="410"/>
      <c r="R22" s="314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</row>
    <row r="23" spans="2:28" ht="8.25" customHeight="1">
      <c r="B23" s="315" t="s">
        <v>823</v>
      </c>
      <c r="D23" s="323"/>
      <c r="E23" s="402"/>
      <c r="F23" s="323" t="s">
        <v>426</v>
      </c>
      <c r="J23" s="402">
        <v>27</v>
      </c>
      <c r="K23" s="409">
        <v>14</v>
      </c>
      <c r="L23" s="409"/>
      <c r="P23" s="318"/>
      <c r="Q23" s="410"/>
      <c r="R23" s="314"/>
      <c r="S23" s="318"/>
      <c r="T23" s="318"/>
      <c r="U23" s="318"/>
      <c r="V23" s="318"/>
      <c r="W23" s="384"/>
      <c r="X23" s="384"/>
      <c r="Y23" s="318"/>
      <c r="Z23" s="318"/>
      <c r="AA23" s="318"/>
      <c r="AB23" s="318"/>
    </row>
    <row r="24" spans="2:28" ht="9">
      <c r="B24" s="325" t="s">
        <v>824</v>
      </c>
      <c r="C24" s="325"/>
      <c r="D24" s="406"/>
      <c r="E24" s="407"/>
      <c r="F24" s="406" t="s">
        <v>428</v>
      </c>
      <c r="G24" s="325"/>
      <c r="H24" s="325"/>
      <c r="I24" s="325"/>
      <c r="J24" s="407">
        <v>615</v>
      </c>
      <c r="K24" s="408">
        <v>301</v>
      </c>
      <c r="L24" s="409"/>
      <c r="P24" s="318"/>
      <c r="Q24" s="410"/>
      <c r="R24" s="314"/>
      <c r="S24" s="318"/>
      <c r="T24" s="318"/>
      <c r="U24" s="318"/>
      <c r="V24" s="318"/>
      <c r="W24" s="318"/>
      <c r="X24" s="318"/>
      <c r="Y24" s="330"/>
      <c r="Z24" s="314"/>
      <c r="AA24" s="318"/>
      <c r="AB24" s="318"/>
    </row>
    <row r="25" spans="2:28" ht="9">
      <c r="B25" s="315" t="s">
        <v>825</v>
      </c>
      <c r="D25" s="323"/>
      <c r="E25" s="402"/>
      <c r="F25" s="323" t="s">
        <v>756</v>
      </c>
      <c r="L25" s="409"/>
      <c r="P25" s="318"/>
      <c r="Q25" s="410"/>
      <c r="R25" s="314"/>
      <c r="S25" s="318"/>
      <c r="T25" s="318"/>
      <c r="U25" s="318"/>
      <c r="V25" s="318"/>
      <c r="W25" s="318"/>
      <c r="X25" s="318"/>
      <c r="Y25" s="411"/>
      <c r="Z25" s="411"/>
      <c r="AA25" s="318"/>
      <c r="AB25" s="318"/>
    </row>
    <row r="26" spans="3:28" ht="9" customHeight="1">
      <c r="C26" s="402" t="s">
        <v>238</v>
      </c>
      <c r="D26" s="323"/>
      <c r="E26" s="402"/>
      <c r="F26" s="412" t="s">
        <v>238</v>
      </c>
      <c r="J26" s="402">
        <v>112</v>
      </c>
      <c r="K26" s="409">
        <v>45</v>
      </c>
      <c r="L26" s="409"/>
      <c r="P26" s="322"/>
      <c r="Q26" s="413"/>
      <c r="R26" s="405"/>
      <c r="S26" s="322"/>
      <c r="T26" s="322"/>
      <c r="U26" s="322"/>
      <c r="V26" s="318"/>
      <c r="W26" s="318"/>
      <c r="X26" s="318"/>
      <c r="Y26" s="318"/>
      <c r="Z26" s="318"/>
      <c r="AA26" s="318"/>
      <c r="AB26" s="318"/>
    </row>
    <row r="27" spans="3:28" ht="8.25" customHeight="1">
      <c r="C27" s="402" t="s">
        <v>239</v>
      </c>
      <c r="D27" s="412"/>
      <c r="E27" s="402"/>
      <c r="F27" s="412" t="s">
        <v>239</v>
      </c>
      <c r="J27" s="402">
        <v>204</v>
      </c>
      <c r="K27" s="409">
        <v>106</v>
      </c>
      <c r="L27" s="409"/>
      <c r="P27" s="322"/>
      <c r="Q27" s="322"/>
      <c r="R27" s="405"/>
      <c r="S27" s="322"/>
      <c r="T27" s="322"/>
      <c r="U27" s="322"/>
      <c r="V27" s="318"/>
      <c r="W27" s="318"/>
      <c r="X27" s="318"/>
      <c r="Y27" s="318"/>
      <c r="Z27" s="318"/>
      <c r="AA27" s="318"/>
      <c r="AB27" s="318"/>
    </row>
    <row r="28" spans="3:28" ht="8.25" customHeight="1">
      <c r="C28" s="402" t="s">
        <v>240</v>
      </c>
      <c r="D28" s="412"/>
      <c r="E28" s="402"/>
      <c r="F28" s="412" t="s">
        <v>240</v>
      </c>
      <c r="J28" s="402">
        <v>165</v>
      </c>
      <c r="K28" s="409">
        <v>94</v>
      </c>
      <c r="L28" s="409"/>
      <c r="P28" s="318"/>
      <c r="Q28" s="318"/>
      <c r="R28" s="314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</row>
    <row r="29" spans="2:28" ht="9" customHeight="1">
      <c r="B29" s="317"/>
      <c r="C29" s="399" t="s">
        <v>241</v>
      </c>
      <c r="D29" s="414"/>
      <c r="E29" s="399"/>
      <c r="F29" s="414" t="s">
        <v>241</v>
      </c>
      <c r="G29" s="317"/>
      <c r="H29" s="317"/>
      <c r="I29" s="317"/>
      <c r="J29" s="399">
        <v>134</v>
      </c>
      <c r="K29" s="415">
        <v>56</v>
      </c>
      <c r="L29" s="415"/>
      <c r="P29" s="318"/>
      <c r="Q29" s="318"/>
      <c r="R29" s="314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</row>
    <row r="30" spans="2:28" ht="9" customHeight="1">
      <c r="B30" s="318"/>
      <c r="C30" s="314"/>
      <c r="D30" s="401"/>
      <c r="E30" s="314"/>
      <c r="F30" s="401"/>
      <c r="G30" s="318"/>
      <c r="H30" s="318"/>
      <c r="I30" s="318"/>
      <c r="J30" s="314"/>
      <c r="K30" s="416"/>
      <c r="L30" s="416"/>
      <c r="P30" s="318"/>
      <c r="Q30" s="318"/>
      <c r="R30" s="314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</row>
    <row r="31" spans="2:28" ht="11.25">
      <c r="B31" s="326" t="s">
        <v>826</v>
      </c>
      <c r="D31" s="417"/>
      <c r="F31" s="382" t="s">
        <v>759</v>
      </c>
      <c r="J31" s="379" t="s">
        <v>850</v>
      </c>
      <c r="P31" s="318"/>
      <c r="Q31" s="318"/>
      <c r="R31" s="314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</row>
    <row r="32" spans="8:28" ht="3" customHeight="1" hidden="1">
      <c r="H32" s="315" t="s">
        <v>150</v>
      </c>
      <c r="P32" s="318"/>
      <c r="Q32" s="318"/>
      <c r="R32" s="314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</row>
    <row r="33" spans="1:28" ht="10.5">
      <c r="A33" s="318"/>
      <c r="B33" s="1165" t="s">
        <v>829</v>
      </c>
      <c r="C33" s="1165" t="s">
        <v>797</v>
      </c>
      <c r="D33" s="1162" t="s">
        <v>883</v>
      </c>
      <c r="E33" s="1168" t="s">
        <v>885</v>
      </c>
      <c r="F33" s="1169"/>
      <c r="G33" s="1162" t="s">
        <v>792</v>
      </c>
      <c r="H33" s="400" t="s">
        <v>828</v>
      </c>
      <c r="I33" s="318"/>
      <c r="J33" s="382" t="s">
        <v>760</v>
      </c>
      <c r="P33" s="318"/>
      <c r="Q33" s="318"/>
      <c r="R33" s="314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</row>
    <row r="34" spans="1:28" ht="6.75" customHeight="1">
      <c r="A34" s="318"/>
      <c r="B34" s="1166"/>
      <c r="C34" s="1166"/>
      <c r="D34" s="1163"/>
      <c r="E34" s="1170"/>
      <c r="F34" s="1171"/>
      <c r="G34" s="1163"/>
      <c r="H34" s="419" t="s">
        <v>170</v>
      </c>
      <c r="I34" s="318"/>
      <c r="P34" s="318"/>
      <c r="Q34" s="318"/>
      <c r="R34" s="314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</row>
    <row r="35" spans="1:28" ht="9">
      <c r="A35" s="318"/>
      <c r="B35" s="1166"/>
      <c r="C35" s="1166"/>
      <c r="D35" s="1163"/>
      <c r="E35" s="419" t="s">
        <v>806</v>
      </c>
      <c r="F35" s="400" t="s">
        <v>827</v>
      </c>
      <c r="G35" s="1163"/>
      <c r="H35" s="420" t="s">
        <v>615</v>
      </c>
      <c r="I35" s="318"/>
      <c r="J35" s="391"/>
      <c r="K35" s="418" t="s">
        <v>883</v>
      </c>
      <c r="L35" s="418" t="s">
        <v>884</v>
      </c>
      <c r="M35" s="421" t="s">
        <v>851</v>
      </c>
      <c r="P35" s="318"/>
      <c r="Q35" s="318"/>
      <c r="R35" s="314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</row>
    <row r="36" spans="1:13" ht="9">
      <c r="A36" s="318"/>
      <c r="B36" s="1167"/>
      <c r="C36" s="1167"/>
      <c r="D36" s="1164"/>
      <c r="E36" s="404" t="s">
        <v>516</v>
      </c>
      <c r="F36" s="404" t="s">
        <v>517</v>
      </c>
      <c r="G36" s="1164"/>
      <c r="H36" s="404" t="s">
        <v>633</v>
      </c>
      <c r="I36" s="318"/>
      <c r="J36" s="317"/>
      <c r="K36" s="422"/>
      <c r="L36" s="422"/>
      <c r="M36" s="423" t="s">
        <v>640</v>
      </c>
    </row>
    <row r="37" spans="2:13" ht="9">
      <c r="B37" s="315" t="s">
        <v>830</v>
      </c>
      <c r="C37" s="424" t="s">
        <v>469</v>
      </c>
      <c r="D37" s="77">
        <v>40</v>
      </c>
      <c r="E37" s="315">
        <v>23</v>
      </c>
      <c r="F37" s="315">
        <v>13</v>
      </c>
      <c r="G37" s="363">
        <v>57.49999999999999</v>
      </c>
      <c r="H37" s="409">
        <v>-17</v>
      </c>
      <c r="J37" s="315" t="s">
        <v>852</v>
      </c>
      <c r="K37" s="409">
        <v>1961</v>
      </c>
      <c r="L37" s="409">
        <v>615</v>
      </c>
      <c r="M37" s="402">
        <v>-1346</v>
      </c>
    </row>
    <row r="38" spans="2:13" ht="9">
      <c r="B38" s="315" t="s">
        <v>831</v>
      </c>
      <c r="C38" s="424" t="s">
        <v>193</v>
      </c>
      <c r="D38" s="77">
        <v>45</v>
      </c>
      <c r="E38" s="315">
        <v>19</v>
      </c>
      <c r="F38" s="315">
        <v>8</v>
      </c>
      <c r="G38" s="363">
        <v>42.22222222222222</v>
      </c>
      <c r="H38" s="409">
        <v>-26</v>
      </c>
      <c r="J38" s="323" t="s">
        <v>658</v>
      </c>
      <c r="K38" s="409"/>
      <c r="L38" s="409"/>
      <c r="M38" s="402"/>
    </row>
    <row r="39" spans="2:13" ht="9.75" customHeight="1">
      <c r="B39" s="315" t="s">
        <v>832</v>
      </c>
      <c r="C39" s="424" t="s">
        <v>194</v>
      </c>
      <c r="D39" s="77">
        <v>58</v>
      </c>
      <c r="E39" s="315">
        <v>16</v>
      </c>
      <c r="F39" s="315">
        <v>6</v>
      </c>
      <c r="G39" s="363">
        <v>27.586206896551722</v>
      </c>
      <c r="H39" s="409">
        <v>-42</v>
      </c>
      <c r="J39" s="315" t="s">
        <v>807</v>
      </c>
      <c r="K39" s="166">
        <v>838</v>
      </c>
      <c r="L39" s="409">
        <v>301</v>
      </c>
      <c r="M39" s="402">
        <v>-537</v>
      </c>
    </row>
    <row r="40" spans="2:13" ht="9">
      <c r="B40" s="315" t="s">
        <v>833</v>
      </c>
      <c r="C40" s="424" t="s">
        <v>195</v>
      </c>
      <c r="D40" s="77">
        <v>69</v>
      </c>
      <c r="E40" s="315">
        <v>20</v>
      </c>
      <c r="F40" s="315">
        <v>12</v>
      </c>
      <c r="G40" s="363">
        <v>28.985507246376812</v>
      </c>
      <c r="H40" s="409">
        <v>-49</v>
      </c>
      <c r="J40" s="323" t="s">
        <v>659</v>
      </c>
      <c r="K40" s="166"/>
      <c r="L40" s="409"/>
      <c r="M40" s="402"/>
    </row>
    <row r="41" spans="2:13" ht="9">
      <c r="B41" s="315" t="s">
        <v>834</v>
      </c>
      <c r="C41" s="424" t="s">
        <v>196</v>
      </c>
      <c r="D41" s="77">
        <v>43</v>
      </c>
      <c r="E41" s="315">
        <v>18</v>
      </c>
      <c r="F41" s="315">
        <v>7</v>
      </c>
      <c r="G41" s="363">
        <v>41.86046511627907</v>
      </c>
      <c r="H41" s="409">
        <v>-25</v>
      </c>
      <c r="J41" s="315" t="s">
        <v>853</v>
      </c>
      <c r="K41" s="166"/>
      <c r="L41" s="409"/>
      <c r="M41" s="402"/>
    </row>
    <row r="42" spans="2:13" ht="9">
      <c r="B42" s="315" t="s">
        <v>835</v>
      </c>
      <c r="C42" s="424" t="s">
        <v>197</v>
      </c>
      <c r="D42" s="77">
        <v>85</v>
      </c>
      <c r="E42" s="315">
        <v>25</v>
      </c>
      <c r="F42" s="315">
        <v>9</v>
      </c>
      <c r="G42" s="363">
        <v>29.411764705882355</v>
      </c>
      <c r="H42" s="409">
        <v>-60</v>
      </c>
      <c r="J42" s="323" t="s">
        <v>660</v>
      </c>
      <c r="K42" s="166"/>
      <c r="L42" s="409"/>
      <c r="M42" s="402"/>
    </row>
    <row r="43" spans="2:13" ht="9">
      <c r="B43" s="315" t="s">
        <v>836</v>
      </c>
      <c r="C43" s="424" t="s">
        <v>198</v>
      </c>
      <c r="D43" s="77">
        <v>36</v>
      </c>
      <c r="E43" s="315">
        <v>25</v>
      </c>
      <c r="F43" s="315">
        <v>12</v>
      </c>
      <c r="G43" s="363">
        <v>69.44444444444444</v>
      </c>
      <c r="H43" s="409">
        <v>-11</v>
      </c>
      <c r="J43" s="315" t="s">
        <v>854</v>
      </c>
      <c r="K43" s="166">
        <v>331</v>
      </c>
      <c r="L43" s="409">
        <v>79</v>
      </c>
      <c r="M43" s="402">
        <v>-252</v>
      </c>
    </row>
    <row r="44" spans="2:13" ht="9">
      <c r="B44" s="315" t="s">
        <v>837</v>
      </c>
      <c r="C44" s="424" t="s">
        <v>199</v>
      </c>
      <c r="D44" s="77">
        <v>28</v>
      </c>
      <c r="E44" s="315">
        <v>21</v>
      </c>
      <c r="F44" s="315">
        <v>11</v>
      </c>
      <c r="G44" s="363">
        <v>75</v>
      </c>
      <c r="H44" s="409">
        <v>-7</v>
      </c>
      <c r="J44" s="315" t="s">
        <v>855</v>
      </c>
      <c r="K44" s="166">
        <v>128</v>
      </c>
      <c r="L44" s="409">
        <v>18</v>
      </c>
      <c r="M44" s="402">
        <v>-110</v>
      </c>
    </row>
    <row r="45" spans="2:13" ht="9">
      <c r="B45" s="315" t="s">
        <v>838</v>
      </c>
      <c r="C45" s="424" t="s">
        <v>200</v>
      </c>
      <c r="D45" s="77">
        <v>28</v>
      </c>
      <c r="E45" s="315">
        <v>18</v>
      </c>
      <c r="F45" s="315">
        <v>13</v>
      </c>
      <c r="G45" s="363">
        <v>64.28571428571429</v>
      </c>
      <c r="H45" s="409">
        <v>-10</v>
      </c>
      <c r="J45" s="315" t="s">
        <v>856</v>
      </c>
      <c r="K45" s="166">
        <v>115</v>
      </c>
      <c r="L45" s="409">
        <v>30</v>
      </c>
      <c r="M45" s="402">
        <v>-85</v>
      </c>
    </row>
    <row r="46" spans="2:13" ht="9">
      <c r="B46" s="315" t="s">
        <v>839</v>
      </c>
      <c r="C46" s="424" t="s">
        <v>201</v>
      </c>
      <c r="D46" s="77">
        <v>35</v>
      </c>
      <c r="E46" s="315">
        <v>42</v>
      </c>
      <c r="F46" s="315">
        <v>17</v>
      </c>
      <c r="G46" s="363">
        <v>120</v>
      </c>
      <c r="H46" s="409">
        <v>7</v>
      </c>
      <c r="J46" s="323" t="s">
        <v>548</v>
      </c>
      <c r="K46" s="166"/>
      <c r="L46" s="409"/>
      <c r="M46" s="402" t="s">
        <v>450</v>
      </c>
    </row>
    <row r="47" spans="2:13" ht="9">
      <c r="B47" s="315" t="s">
        <v>840</v>
      </c>
      <c r="C47" s="424" t="s">
        <v>202</v>
      </c>
      <c r="D47" s="77">
        <v>41</v>
      </c>
      <c r="E47" s="315">
        <v>16</v>
      </c>
      <c r="F47" s="315">
        <v>8</v>
      </c>
      <c r="G47" s="363">
        <v>39.02439024390244</v>
      </c>
      <c r="H47" s="409">
        <v>-25</v>
      </c>
      <c r="J47" s="315" t="s">
        <v>857</v>
      </c>
      <c r="K47" s="166">
        <v>889</v>
      </c>
      <c r="L47" s="409">
        <v>368</v>
      </c>
      <c r="M47" s="402">
        <v>-521</v>
      </c>
    </row>
    <row r="48" spans="2:13" ht="9">
      <c r="B48" s="315" t="s">
        <v>841</v>
      </c>
      <c r="C48" s="424" t="s">
        <v>203</v>
      </c>
      <c r="D48" s="77">
        <v>36</v>
      </c>
      <c r="E48" s="315">
        <v>13</v>
      </c>
      <c r="F48" s="315">
        <v>5</v>
      </c>
      <c r="G48" s="363">
        <v>36.11111111111111</v>
      </c>
      <c r="H48" s="409">
        <v>-23</v>
      </c>
      <c r="J48" s="315" t="s">
        <v>858</v>
      </c>
      <c r="K48" s="166">
        <v>284</v>
      </c>
      <c r="L48" s="409">
        <v>84</v>
      </c>
      <c r="M48" s="402">
        <v>-200</v>
      </c>
    </row>
    <row r="49" spans="2:13" ht="9">
      <c r="B49" s="315" t="s">
        <v>842</v>
      </c>
      <c r="C49" s="424" t="s">
        <v>204</v>
      </c>
      <c r="D49" s="77">
        <v>48</v>
      </c>
      <c r="E49" s="315">
        <v>26</v>
      </c>
      <c r="F49" s="315">
        <v>14</v>
      </c>
      <c r="G49" s="363">
        <v>54.166666666666664</v>
      </c>
      <c r="H49" s="409">
        <v>-22</v>
      </c>
      <c r="J49" s="315" t="s">
        <v>859</v>
      </c>
      <c r="K49" s="166">
        <v>175</v>
      </c>
      <c r="L49" s="409">
        <v>27</v>
      </c>
      <c r="M49" s="402">
        <v>-148</v>
      </c>
    </row>
    <row r="50" spans="2:13" ht="8.25" customHeight="1">
      <c r="B50" s="315" t="s">
        <v>843</v>
      </c>
      <c r="C50" s="424" t="s">
        <v>205</v>
      </c>
      <c r="D50" s="77">
        <v>95</v>
      </c>
      <c r="E50" s="315">
        <v>18</v>
      </c>
      <c r="F50" s="315">
        <v>10</v>
      </c>
      <c r="G50" s="363">
        <v>18.947368421052634</v>
      </c>
      <c r="H50" s="409">
        <v>-77</v>
      </c>
      <c r="J50" s="317" t="s">
        <v>860</v>
      </c>
      <c r="K50" s="430">
        <v>39</v>
      </c>
      <c r="L50" s="415">
        <v>9</v>
      </c>
      <c r="M50" s="399">
        <v>-30</v>
      </c>
    </row>
    <row r="51" spans="2:13" ht="9">
      <c r="B51" s="315" t="s">
        <v>844</v>
      </c>
      <c r="C51" s="424" t="s">
        <v>206</v>
      </c>
      <c r="D51" s="77">
        <v>60</v>
      </c>
      <c r="E51" s="315">
        <v>23</v>
      </c>
      <c r="F51" s="315">
        <v>9</v>
      </c>
      <c r="G51" s="363">
        <v>38.333333333333336</v>
      </c>
      <c r="H51" s="409">
        <v>-37</v>
      </c>
      <c r="J51" s="318"/>
      <c r="K51" s="318"/>
      <c r="L51" s="318"/>
      <c r="M51" s="314"/>
    </row>
    <row r="52" spans="2:13" ht="9">
      <c r="B52" s="315" t="s">
        <v>845</v>
      </c>
      <c r="C52" s="424" t="s">
        <v>207</v>
      </c>
      <c r="D52" s="77">
        <v>16</v>
      </c>
      <c r="G52" s="363">
        <v>0</v>
      </c>
      <c r="H52" s="409">
        <v>-16</v>
      </c>
      <c r="J52" s="318"/>
      <c r="K52" s="318"/>
      <c r="L52" s="330"/>
      <c r="M52" s="314"/>
    </row>
    <row r="53" spans="2:13" ht="9">
      <c r="B53" s="315" t="s">
        <v>846</v>
      </c>
      <c r="C53" s="424" t="s">
        <v>208</v>
      </c>
      <c r="D53" s="77">
        <v>41</v>
      </c>
      <c r="E53" s="315">
        <v>18</v>
      </c>
      <c r="F53" s="315">
        <v>5</v>
      </c>
      <c r="G53" s="363">
        <v>43.90243902439025</v>
      </c>
      <c r="H53" s="409">
        <v>-23</v>
      </c>
      <c r="I53" s="318"/>
      <c r="J53" s="318"/>
      <c r="K53" s="318"/>
      <c r="L53" s="411"/>
      <c r="M53" s="411"/>
    </row>
    <row r="54" spans="2:13" ht="9">
      <c r="B54" s="315" t="s">
        <v>847</v>
      </c>
      <c r="C54" s="424" t="s">
        <v>209</v>
      </c>
      <c r="D54" s="77">
        <v>1098</v>
      </c>
      <c r="E54" s="315">
        <v>250</v>
      </c>
      <c r="F54" s="315">
        <v>137</v>
      </c>
      <c r="G54" s="363">
        <v>22.768670309653917</v>
      </c>
      <c r="H54" s="409">
        <v>-848</v>
      </c>
      <c r="I54" s="318"/>
      <c r="J54" s="318"/>
      <c r="K54" s="318"/>
      <c r="L54" s="411"/>
      <c r="M54" s="411"/>
    </row>
    <row r="55" spans="2:13" ht="9">
      <c r="B55" s="315" t="s">
        <v>848</v>
      </c>
      <c r="C55" s="424" t="s">
        <v>210</v>
      </c>
      <c r="D55" s="77">
        <v>59</v>
      </c>
      <c r="E55" s="315">
        <v>24</v>
      </c>
      <c r="F55" s="315">
        <v>5</v>
      </c>
      <c r="G55" s="363">
        <v>40.67796610169492</v>
      </c>
      <c r="H55" s="409">
        <v>-35</v>
      </c>
      <c r="I55" s="318"/>
      <c r="J55" s="318"/>
      <c r="K55" s="318"/>
      <c r="L55" s="411"/>
      <c r="M55" s="411"/>
    </row>
    <row r="56" spans="7:13" ht="7.5" customHeight="1">
      <c r="G56" s="315" t="s">
        <v>450</v>
      </c>
      <c r="H56" s="409"/>
      <c r="I56" s="318"/>
      <c r="J56" s="318"/>
      <c r="K56" s="318"/>
      <c r="L56" s="318"/>
      <c r="M56" s="318"/>
    </row>
    <row r="57" spans="2:9" ht="9">
      <c r="B57" s="425" t="s">
        <v>849</v>
      </c>
      <c r="C57" s="426" t="s">
        <v>74</v>
      </c>
      <c r="D57" s="425">
        <v>1961</v>
      </c>
      <c r="E57" s="425">
        <v>615</v>
      </c>
      <c r="F57" s="425">
        <v>301</v>
      </c>
      <c r="G57" s="427">
        <v>31.361550229474755</v>
      </c>
      <c r="H57" s="428">
        <v>-1346</v>
      </c>
      <c r="I57" s="318"/>
    </row>
    <row r="58" spans="2:8" ht="9">
      <c r="B58" s="325"/>
      <c r="C58" s="325"/>
      <c r="D58" s="325"/>
      <c r="E58" s="325"/>
      <c r="F58" s="325"/>
      <c r="G58" s="325"/>
      <c r="H58" s="325"/>
    </row>
    <row r="59" ht="9">
      <c r="E59" s="315" t="s">
        <v>866</v>
      </c>
    </row>
    <row r="61" ht="9">
      <c r="L61" s="315" t="s">
        <v>450</v>
      </c>
    </row>
  </sheetData>
  <sheetProtection/>
  <mergeCells count="14">
    <mergeCell ref="K5:L5"/>
    <mergeCell ref="K6:L6"/>
    <mergeCell ref="B14:E14"/>
    <mergeCell ref="G33:G36"/>
    <mergeCell ref="B33:B36"/>
    <mergeCell ref="C33:C36"/>
    <mergeCell ref="D33:D36"/>
    <mergeCell ref="E33:F34"/>
    <mergeCell ref="X5:X6"/>
    <mergeCell ref="Y5:Y6"/>
    <mergeCell ref="Q5:Q8"/>
    <mergeCell ref="R5:R8"/>
    <mergeCell ref="S5:U6"/>
    <mergeCell ref="P5:P8"/>
  </mergeCells>
  <printOptions/>
  <pageMargins left="0.393700787401575" right="0.196850393700787" top="0.29" bottom="0.196850393700787" header="0.18" footer="0.196850393700787"/>
  <pageSetup horizontalDpi="600" verticalDpi="600" orientation="landscape" paperSize="9" r:id="rId4"/>
  <headerFooter alignWithMargins="0">
    <oddHeader>&amp;R&amp;"Arial Mon,Regular"&amp;8&amp;UБүлэг 5. Ажилгүйдэл</oddHeader>
    <oddFooter>&amp;R&amp;18 18</oddFooter>
  </headerFooter>
  <legacyDrawing r:id="rId3"/>
  <oleObjects>
    <oleObject progId="Equation.3" shapeId="700912" r:id="rId1"/>
    <oleObject progId="Equation.3" shapeId="233421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A1" sqref="A1:P33"/>
    </sheetView>
  </sheetViews>
  <sheetFormatPr defaultColWidth="9.00390625" defaultRowHeight="12.75"/>
  <cols>
    <col min="1" max="1" width="12.625" style="313" customWidth="1"/>
    <col min="2" max="2" width="4.75390625" style="313" customWidth="1"/>
    <col min="3" max="6" width="8.75390625" style="313" customWidth="1"/>
    <col min="7" max="7" width="8.00390625" style="313" customWidth="1"/>
    <col min="8" max="8" width="8.75390625" style="313" customWidth="1"/>
    <col min="9" max="9" width="7.00390625" style="313" customWidth="1"/>
    <col min="10" max="16" width="8.75390625" style="313" customWidth="1"/>
    <col min="17" max="16384" width="9.125" style="313" customWidth="1"/>
  </cols>
  <sheetData>
    <row r="1" spans="1:16" ht="12.75">
      <c r="A1" s="99" t="s">
        <v>789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.75">
      <c r="A3" s="99"/>
      <c r="B3" s="99"/>
      <c r="C3" s="99"/>
      <c r="D3" s="99"/>
      <c r="E3" s="99"/>
      <c r="F3" s="354" t="s">
        <v>719</v>
      </c>
      <c r="G3" s="99"/>
      <c r="H3" s="99"/>
      <c r="I3" s="354"/>
      <c r="J3" s="354"/>
      <c r="K3" s="354"/>
      <c r="L3" s="354"/>
      <c r="M3" s="354"/>
      <c r="N3" s="354"/>
      <c r="O3" s="354"/>
      <c r="P3" s="354"/>
    </row>
    <row r="4" spans="1:16" ht="15.75">
      <c r="A4" s="99"/>
      <c r="B4" s="99"/>
      <c r="C4" s="99"/>
      <c r="D4" s="99"/>
      <c r="E4" s="99"/>
      <c r="F4" s="99"/>
      <c r="G4" s="99"/>
      <c r="H4" s="354"/>
      <c r="I4" s="354"/>
      <c r="J4" s="354"/>
      <c r="K4" s="354"/>
      <c r="L4" s="354"/>
      <c r="M4" s="354"/>
      <c r="N4" s="354"/>
      <c r="O4" s="354"/>
      <c r="P4" s="354"/>
    </row>
    <row r="5" spans="1:16" ht="15.75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16" ht="12.75" customHeight="1">
      <c r="A6" s="1172" t="s">
        <v>295</v>
      </c>
      <c r="B6" s="1177" t="s">
        <v>73</v>
      </c>
      <c r="C6" s="1173" t="s">
        <v>676</v>
      </c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  <c r="O6" s="1173"/>
      <c r="P6" s="1173"/>
    </row>
    <row r="7" spans="1:16" ht="12.75" customHeight="1">
      <c r="A7" s="1179"/>
      <c r="B7" s="1177"/>
      <c r="C7" s="1172" t="s">
        <v>664</v>
      </c>
      <c r="D7" s="1172" t="s">
        <v>665</v>
      </c>
      <c r="E7" s="1172" t="s">
        <v>666</v>
      </c>
      <c r="F7" s="1172" t="s">
        <v>667</v>
      </c>
      <c r="G7" s="1172" t="s">
        <v>668</v>
      </c>
      <c r="H7" s="1172" t="s">
        <v>669</v>
      </c>
      <c r="I7" s="1172" t="s">
        <v>191</v>
      </c>
      <c r="J7" s="1172" t="s">
        <v>670</v>
      </c>
      <c r="K7" s="1172" t="s">
        <v>671</v>
      </c>
      <c r="L7" s="1172" t="s">
        <v>672</v>
      </c>
      <c r="M7" s="1172" t="s">
        <v>673</v>
      </c>
      <c r="N7" s="1172" t="s">
        <v>192</v>
      </c>
      <c r="O7" s="1172" t="s">
        <v>674</v>
      </c>
      <c r="P7" s="1174" t="s">
        <v>675</v>
      </c>
    </row>
    <row r="8" spans="1:16" ht="12.75">
      <c r="A8" s="1179"/>
      <c r="B8" s="1177"/>
      <c r="C8" s="1172"/>
      <c r="D8" s="1172"/>
      <c r="E8" s="1172"/>
      <c r="F8" s="1172"/>
      <c r="G8" s="1172"/>
      <c r="H8" s="1172"/>
      <c r="I8" s="1172"/>
      <c r="J8" s="1172"/>
      <c r="K8" s="1172"/>
      <c r="L8" s="1172"/>
      <c r="M8" s="1172"/>
      <c r="N8" s="1172"/>
      <c r="O8" s="1172"/>
      <c r="P8" s="1175"/>
    </row>
    <row r="9" spans="1:16" ht="74.25" customHeight="1">
      <c r="A9" s="1180"/>
      <c r="B9" s="1178"/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6"/>
    </row>
    <row r="10" spans="1:16" ht="12.75">
      <c r="A10" s="356" t="s">
        <v>37</v>
      </c>
      <c r="B10" s="357">
        <f>SUM(C10:P10)</f>
        <v>3</v>
      </c>
      <c r="C10" s="89">
        <v>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</row>
    <row r="11" spans="1:16" ht="12.75">
      <c r="A11" s="358" t="s">
        <v>38</v>
      </c>
      <c r="B11" s="230">
        <f>SUM(C11:P11)</f>
        <v>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</row>
    <row r="12" spans="1:16" ht="12.75">
      <c r="A12" s="358" t="s">
        <v>478</v>
      </c>
      <c r="B12" s="230">
        <f>SUM(C12:P12)</f>
        <v>38</v>
      </c>
      <c r="C12" s="89">
        <v>3</v>
      </c>
      <c r="D12" s="89"/>
      <c r="E12" s="89">
        <v>14</v>
      </c>
      <c r="F12" s="89"/>
      <c r="G12" s="89">
        <v>21</v>
      </c>
      <c r="H12" s="89"/>
      <c r="I12" s="89"/>
      <c r="J12" s="89"/>
      <c r="K12" s="89"/>
      <c r="L12" s="89"/>
      <c r="M12" s="89"/>
      <c r="N12" s="89"/>
      <c r="O12" s="89"/>
      <c r="P12" s="89"/>
    </row>
    <row r="13" spans="1:16" ht="12.75">
      <c r="A13" s="361" t="s">
        <v>39</v>
      </c>
      <c r="B13" s="230">
        <f>SUM(C13:P13)</f>
        <v>22</v>
      </c>
      <c r="C13" s="89">
        <v>2</v>
      </c>
      <c r="D13" s="89"/>
      <c r="E13" s="89">
        <v>9</v>
      </c>
      <c r="F13" s="89"/>
      <c r="G13" s="89">
        <v>8</v>
      </c>
      <c r="H13" s="89"/>
      <c r="I13" s="89"/>
      <c r="J13" s="89"/>
      <c r="K13" s="89"/>
      <c r="L13" s="89"/>
      <c r="M13" s="89"/>
      <c r="N13" s="89"/>
      <c r="O13" s="89"/>
      <c r="P13" s="89">
        <v>3</v>
      </c>
    </row>
    <row r="14" spans="1:16" ht="12.75">
      <c r="A14" s="358" t="s">
        <v>432</v>
      </c>
      <c r="B14" s="230">
        <f>SUM(C14:P14)</f>
        <v>0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1:16" ht="12.75">
      <c r="A15" s="358" t="s">
        <v>560</v>
      </c>
      <c r="B15" s="230">
        <f aca="true" t="shared" si="0" ref="B15:B28">SUM(C15:P15)</f>
        <v>7</v>
      </c>
      <c r="C15" s="89">
        <v>2</v>
      </c>
      <c r="D15" s="89"/>
      <c r="E15" s="89">
        <v>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</row>
    <row r="16" spans="1:16" ht="12.75">
      <c r="A16" s="358" t="s">
        <v>430</v>
      </c>
      <c r="B16" s="230">
        <f t="shared" si="0"/>
        <v>15</v>
      </c>
      <c r="C16" s="89">
        <v>8</v>
      </c>
      <c r="D16" s="89"/>
      <c r="E16" s="89">
        <v>7</v>
      </c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12.75">
      <c r="A17" s="358" t="s">
        <v>16</v>
      </c>
      <c r="B17" s="230">
        <f t="shared" si="0"/>
        <v>14</v>
      </c>
      <c r="C17" s="89"/>
      <c r="D17" s="89"/>
      <c r="E17" s="89">
        <v>7</v>
      </c>
      <c r="F17" s="89"/>
      <c r="G17" s="89"/>
      <c r="H17" s="89">
        <v>7</v>
      </c>
      <c r="I17" s="89"/>
      <c r="J17" s="89"/>
      <c r="K17" s="89"/>
      <c r="L17" s="89"/>
      <c r="M17" s="89"/>
      <c r="N17" s="89"/>
      <c r="O17" s="89"/>
      <c r="P17" s="89"/>
    </row>
    <row r="18" spans="1:16" ht="12.75">
      <c r="A18" s="358" t="s">
        <v>17</v>
      </c>
      <c r="B18" s="230">
        <f t="shared" si="0"/>
        <v>3</v>
      </c>
      <c r="C18" s="89"/>
      <c r="D18" s="89"/>
      <c r="E18" s="89"/>
      <c r="F18" s="89"/>
      <c r="G18" s="89"/>
      <c r="H18" s="89"/>
      <c r="I18" s="89"/>
      <c r="J18" s="89">
        <v>3</v>
      </c>
      <c r="K18" s="89"/>
      <c r="L18" s="89"/>
      <c r="M18" s="89"/>
      <c r="N18" s="89"/>
      <c r="O18" s="89"/>
      <c r="P18" s="89"/>
    </row>
    <row r="19" spans="1:16" ht="12.75">
      <c r="A19" s="358" t="s">
        <v>18</v>
      </c>
      <c r="B19" s="230">
        <f t="shared" si="0"/>
        <v>9</v>
      </c>
      <c r="C19" s="89"/>
      <c r="D19" s="89"/>
      <c r="E19" s="89">
        <v>9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2.75">
      <c r="A20" s="358" t="s">
        <v>404</v>
      </c>
      <c r="B20" s="230">
        <f t="shared" si="0"/>
        <v>18</v>
      </c>
      <c r="C20" s="89">
        <v>8</v>
      </c>
      <c r="D20" s="89"/>
      <c r="E20" s="89">
        <v>9</v>
      </c>
      <c r="F20" s="89">
        <v>1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</row>
    <row r="21" spans="1:16" ht="12.75">
      <c r="A21" s="358" t="s">
        <v>19</v>
      </c>
      <c r="B21" s="230">
        <f t="shared" si="0"/>
        <v>10</v>
      </c>
      <c r="C21" s="89">
        <v>4</v>
      </c>
      <c r="D21" s="89"/>
      <c r="E21" s="89">
        <v>3</v>
      </c>
      <c r="F21" s="89"/>
      <c r="G21" s="89"/>
      <c r="H21" s="89"/>
      <c r="I21" s="89">
        <v>3</v>
      </c>
      <c r="J21" s="89"/>
      <c r="K21" s="89"/>
      <c r="L21" s="89"/>
      <c r="M21" s="89"/>
      <c r="N21" s="89"/>
      <c r="O21" s="89"/>
      <c r="P21" s="89"/>
    </row>
    <row r="22" spans="1:16" ht="12.75">
      <c r="A22" s="358" t="s">
        <v>20</v>
      </c>
      <c r="B22" s="230">
        <f>SUM(C22:P22)</f>
        <v>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>
        <v>2</v>
      </c>
    </row>
    <row r="23" spans="1:16" ht="12.75">
      <c r="A23" s="358" t="s">
        <v>34</v>
      </c>
      <c r="B23" s="230">
        <f t="shared" si="0"/>
        <v>16</v>
      </c>
      <c r="C23" s="89">
        <v>4</v>
      </c>
      <c r="D23" s="89"/>
      <c r="E23" s="89">
        <v>5</v>
      </c>
      <c r="F23" s="89"/>
      <c r="G23" s="89"/>
      <c r="H23" s="89">
        <v>7</v>
      </c>
      <c r="I23" s="89"/>
      <c r="J23" s="89"/>
      <c r="K23" s="89"/>
      <c r="L23" s="89"/>
      <c r="M23" s="89"/>
      <c r="N23" s="89"/>
      <c r="O23" s="89"/>
      <c r="P23" s="89"/>
    </row>
    <row r="24" spans="1:16" ht="12.75">
      <c r="A24" s="358" t="s">
        <v>431</v>
      </c>
      <c r="B24" s="230">
        <f t="shared" si="0"/>
        <v>26</v>
      </c>
      <c r="C24" s="89">
        <v>11</v>
      </c>
      <c r="D24" s="89"/>
      <c r="E24" s="89">
        <v>15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12.75">
      <c r="A25" s="358" t="s">
        <v>35</v>
      </c>
      <c r="B25" s="230">
        <f t="shared" si="0"/>
        <v>14</v>
      </c>
      <c r="C25" s="89"/>
      <c r="D25" s="89"/>
      <c r="E25" s="89">
        <v>7</v>
      </c>
      <c r="F25" s="89">
        <v>3</v>
      </c>
      <c r="G25" s="89"/>
      <c r="H25" s="89">
        <v>2</v>
      </c>
      <c r="I25" s="89"/>
      <c r="J25" s="89">
        <v>1</v>
      </c>
      <c r="K25" s="89"/>
      <c r="L25" s="89"/>
      <c r="M25" s="89"/>
      <c r="N25" s="89"/>
      <c r="O25" s="89"/>
      <c r="P25" s="89">
        <v>1</v>
      </c>
    </row>
    <row r="26" spans="1:16" ht="12.75">
      <c r="A26" s="358" t="s">
        <v>21</v>
      </c>
      <c r="B26" s="230">
        <f t="shared" si="0"/>
        <v>7</v>
      </c>
      <c r="C26" s="89">
        <v>3</v>
      </c>
      <c r="D26" s="89"/>
      <c r="E26" s="89">
        <v>3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>
        <v>1</v>
      </c>
    </row>
    <row r="27" spans="1:16" ht="12.75">
      <c r="A27" s="358" t="s">
        <v>36</v>
      </c>
      <c r="B27" s="230">
        <f t="shared" si="0"/>
        <v>41</v>
      </c>
      <c r="C27" s="89">
        <v>11</v>
      </c>
      <c r="D27" s="89"/>
      <c r="E27" s="89">
        <v>29</v>
      </c>
      <c r="F27" s="89"/>
      <c r="G27" s="89">
        <v>1</v>
      </c>
      <c r="H27" s="89"/>
      <c r="I27" s="89"/>
      <c r="J27" s="89"/>
      <c r="K27" s="89"/>
      <c r="L27" s="89"/>
      <c r="M27" s="89"/>
      <c r="N27" s="89"/>
      <c r="O27" s="89"/>
      <c r="P27" s="89"/>
    </row>
    <row r="28" spans="1:16" ht="12.75">
      <c r="A28" s="359" t="s">
        <v>22</v>
      </c>
      <c r="B28" s="139">
        <f t="shared" si="0"/>
        <v>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102"/>
    </row>
    <row r="29" spans="1:16" ht="12.75">
      <c r="A29" s="360" t="s">
        <v>83</v>
      </c>
      <c r="B29" s="353">
        <f>SUM(C29:P29)</f>
        <v>245</v>
      </c>
      <c r="C29" s="352">
        <f aca="true" t="shared" si="1" ref="C29:P29">SUM(C10:C28)</f>
        <v>59</v>
      </c>
      <c r="D29" s="352">
        <f t="shared" si="1"/>
        <v>0</v>
      </c>
      <c r="E29" s="352">
        <f t="shared" si="1"/>
        <v>122</v>
      </c>
      <c r="F29" s="352">
        <f t="shared" si="1"/>
        <v>4</v>
      </c>
      <c r="G29" s="352">
        <f t="shared" si="1"/>
        <v>30</v>
      </c>
      <c r="H29" s="352">
        <f t="shared" si="1"/>
        <v>16</v>
      </c>
      <c r="I29" s="352">
        <f t="shared" si="1"/>
        <v>3</v>
      </c>
      <c r="J29" s="352">
        <f t="shared" si="1"/>
        <v>4</v>
      </c>
      <c r="K29" s="352">
        <f t="shared" si="1"/>
        <v>0</v>
      </c>
      <c r="L29" s="352">
        <f t="shared" si="1"/>
        <v>0</v>
      </c>
      <c r="M29" s="352">
        <f t="shared" si="1"/>
        <v>0</v>
      </c>
      <c r="N29" s="352">
        <f t="shared" si="1"/>
        <v>0</v>
      </c>
      <c r="O29" s="352">
        <f t="shared" si="1"/>
        <v>0</v>
      </c>
      <c r="P29" s="353">
        <f t="shared" si="1"/>
        <v>7</v>
      </c>
    </row>
    <row r="30" spans="1:16" ht="12.75" hidden="1">
      <c r="A30" s="344" t="s">
        <v>680</v>
      </c>
      <c r="B30" s="353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3"/>
    </row>
    <row r="31" spans="1:16" ht="12.75">
      <c r="A31" s="233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</row>
    <row r="32" spans="1:16" ht="15.75">
      <c r="A32" s="355"/>
      <c r="B32" s="355"/>
      <c r="C32" s="355"/>
      <c r="D32" s="77" t="s">
        <v>867</v>
      </c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</row>
    <row r="33" spans="1:16" ht="15">
      <c r="A33" s="312"/>
      <c r="B33" s="312"/>
      <c r="C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</row>
    <row r="34" spans="1:16" ht="15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</row>
    <row r="35" spans="1:16" ht="15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</row>
    <row r="36" spans="1:16" ht="15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</row>
    <row r="37" spans="1:16" ht="15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</row>
    <row r="38" spans="1:16" ht="15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</row>
    <row r="39" spans="1:16" ht="15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1:16" ht="1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</row>
  </sheetData>
  <sheetProtection/>
  <mergeCells count="17"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  <mergeCell ref="H7:H9"/>
    <mergeCell ref="C6:P6"/>
    <mergeCell ref="P7:P9"/>
    <mergeCell ref="B6:B9"/>
    <mergeCell ref="C7:C9"/>
    <mergeCell ref="D7:D9"/>
    <mergeCell ref="E7:E9"/>
  </mergeCells>
  <printOptions/>
  <pageMargins left="0.1" right="0" top="1" bottom="1" header="0.5" footer="0.5"/>
  <pageSetup horizontalDpi="600" verticalDpi="600" orientation="landscape" r:id="rId1"/>
  <headerFooter alignWithMargins="0">
    <oddHeader>&amp;R&amp;"Arial Mon,Regular"&amp;8&amp;UБүлэг 5. Ажилгүйдэл</oddHeader>
    <oddFooter xml:space="preserve">&amp;L&amp;18 19&amp;R&amp;18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5.375" style="738" customWidth="1"/>
    <col min="2" max="2" width="9.75390625" style="738" customWidth="1"/>
    <col min="3" max="3" width="10.125" style="738" customWidth="1"/>
    <col min="4" max="4" width="10.375" style="738" customWidth="1"/>
    <col min="5" max="5" width="10.875" style="738" customWidth="1"/>
    <col min="6" max="6" width="8.125" style="738" customWidth="1"/>
    <col min="7" max="7" width="9.25390625" style="739" customWidth="1"/>
    <col min="8" max="8" width="9.625" style="738" bestFit="1" customWidth="1"/>
    <col min="9" max="9" width="10.125" style="738" bestFit="1" customWidth="1"/>
    <col min="10" max="16384" width="9.125" style="738" customWidth="1"/>
  </cols>
  <sheetData>
    <row r="1" ht="5.25" customHeight="1"/>
    <row r="2" ht="12.75">
      <c r="A2" s="776" t="s">
        <v>1487</v>
      </c>
    </row>
    <row r="3" ht="12.75">
      <c r="A3" s="775" t="s">
        <v>1486</v>
      </c>
    </row>
    <row r="4" ht="5.25" customHeight="1"/>
    <row r="5" spans="1:7" ht="12.75">
      <c r="A5" s="774"/>
      <c r="B5" s="1181" t="s">
        <v>1028</v>
      </c>
      <c r="C5" s="1182"/>
      <c r="D5" s="1181" t="s">
        <v>1030</v>
      </c>
      <c r="E5" s="1183"/>
      <c r="F5" s="773" t="s">
        <v>1485</v>
      </c>
      <c r="G5" s="772"/>
    </row>
    <row r="6" spans="1:7" ht="15">
      <c r="A6" s="747"/>
      <c r="B6" s="770" t="s">
        <v>1484</v>
      </c>
      <c r="C6" s="771" t="s">
        <v>1483</v>
      </c>
      <c r="D6" s="770" t="s">
        <v>1484</v>
      </c>
      <c r="E6" s="769" t="s">
        <v>1483</v>
      </c>
      <c r="F6" s="768" t="s">
        <v>1482</v>
      </c>
      <c r="G6" s="767"/>
    </row>
    <row r="7" spans="1:8" ht="12" customHeight="1">
      <c r="A7" s="756" t="s">
        <v>1481</v>
      </c>
      <c r="B7" s="766">
        <v>5754542.8</v>
      </c>
      <c r="C7" s="765">
        <v>6273163.1</v>
      </c>
      <c r="D7" s="766">
        <v>5959699.9</v>
      </c>
      <c r="E7" s="765">
        <v>6296667.6</v>
      </c>
      <c r="F7" s="764">
        <v>105.65410516727528</v>
      </c>
      <c r="G7" s="748">
        <v>100.3746833873967</v>
      </c>
      <c r="H7" s="762"/>
    </row>
    <row r="8" spans="1:10" ht="12" customHeight="1">
      <c r="A8" s="756" t="s">
        <v>1480</v>
      </c>
      <c r="B8" s="763">
        <v>1673842.8</v>
      </c>
      <c r="C8" s="753">
        <v>1786263.0999999999</v>
      </c>
      <c r="D8" s="754">
        <v>1526499.9</v>
      </c>
      <c r="E8" s="755">
        <v>1863467.6</v>
      </c>
      <c r="F8" s="757">
        <v>122.07453141660869</v>
      </c>
      <c r="G8" s="748">
        <v>104.32212365580413</v>
      </c>
      <c r="H8" s="762"/>
      <c r="I8" s="762"/>
      <c r="J8" s="762"/>
    </row>
    <row r="9" spans="1:8" ht="12" customHeight="1">
      <c r="A9" s="756" t="s">
        <v>1479</v>
      </c>
      <c r="B9" s="754">
        <v>1497831.6</v>
      </c>
      <c r="C9" s="755">
        <v>1568292.2</v>
      </c>
      <c r="D9" s="754">
        <v>1358858.9</v>
      </c>
      <c r="E9" s="755">
        <v>1701983.1</v>
      </c>
      <c r="F9" s="757">
        <v>125.25090721339795</v>
      </c>
      <c r="G9" s="748">
        <v>108.52461677740921</v>
      </c>
      <c r="H9" s="762"/>
    </row>
    <row r="10" spans="1:8" ht="12" customHeight="1">
      <c r="A10" s="756" t="s">
        <v>1478</v>
      </c>
      <c r="B10" s="754">
        <v>1242433.5</v>
      </c>
      <c r="C10" s="755">
        <v>1175330.1</v>
      </c>
      <c r="D10" s="754">
        <v>1161330.2</v>
      </c>
      <c r="E10" s="755">
        <v>1319032.2</v>
      </c>
      <c r="F10" s="757">
        <v>113.57942814197031</v>
      </c>
      <c r="G10" s="748">
        <v>112.22653108262945</v>
      </c>
      <c r="H10" s="762"/>
    </row>
    <row r="11" spans="1:7" ht="12" customHeight="1">
      <c r="A11" s="760" t="s">
        <v>1477</v>
      </c>
      <c r="B11" s="754">
        <v>1242433.5</v>
      </c>
      <c r="C11" s="755">
        <v>1175330.1</v>
      </c>
      <c r="D11" s="754">
        <v>1161330.2</v>
      </c>
      <c r="E11" s="755">
        <v>1319032.2</v>
      </c>
      <c r="F11" s="757">
        <v>113.57942814197031</v>
      </c>
      <c r="G11" s="748">
        <v>112.22653108262945</v>
      </c>
    </row>
    <row r="12" spans="1:8" ht="12" customHeight="1">
      <c r="A12" s="760" t="s">
        <v>1476</v>
      </c>
      <c r="B12" s="759">
        <v>1249247.5</v>
      </c>
      <c r="C12" s="758">
        <v>1065977.2</v>
      </c>
      <c r="D12" s="759">
        <v>1172100</v>
      </c>
      <c r="E12" s="758">
        <v>1204700.9</v>
      </c>
      <c r="F12" s="757">
        <v>102.78140943605494</v>
      </c>
      <c r="G12" s="748">
        <v>113.01375864324301</v>
      </c>
      <c r="H12" s="762"/>
    </row>
    <row r="13" spans="1:7" ht="12" customHeight="1">
      <c r="A13" s="760" t="s">
        <v>1475</v>
      </c>
      <c r="B13" s="759">
        <v>78055</v>
      </c>
      <c r="C13" s="758">
        <v>85546.1</v>
      </c>
      <c r="D13" s="759">
        <v>77680</v>
      </c>
      <c r="E13" s="758">
        <v>83322.8</v>
      </c>
      <c r="F13" s="757">
        <v>107.26416065911432</v>
      </c>
      <c r="G13" s="748">
        <v>97.40105042778104</v>
      </c>
    </row>
    <row r="14" spans="1:7" ht="12" customHeight="1">
      <c r="A14" s="760" t="s">
        <v>1474</v>
      </c>
      <c r="B14" s="759">
        <v>12000</v>
      </c>
      <c r="C14" s="758">
        <v>20282.8</v>
      </c>
      <c r="D14" s="759">
        <v>10000</v>
      </c>
      <c r="E14" s="758">
        <v>21538.5</v>
      </c>
      <c r="F14" s="757">
        <v>215.385</v>
      </c>
      <c r="G14" s="748">
        <v>106.19095982803164</v>
      </c>
    </row>
    <row r="15" spans="1:7" ht="12" customHeight="1">
      <c r="A15" s="760" t="s">
        <v>1473</v>
      </c>
      <c r="B15" s="759">
        <v>3131</v>
      </c>
      <c r="C15" s="758">
        <v>3524</v>
      </c>
      <c r="D15" s="759">
        <v>1550.2</v>
      </c>
      <c r="E15" s="758">
        <v>9470</v>
      </c>
      <c r="F15" s="757">
        <v>610.8889175590245</v>
      </c>
      <c r="G15" s="748">
        <v>268.72871736662887</v>
      </c>
    </row>
    <row r="16" spans="1:7" ht="12" customHeight="1">
      <c r="A16" s="760" t="s">
        <v>1472</v>
      </c>
      <c r="B16" s="761">
        <v>-100000</v>
      </c>
      <c r="C16" s="760"/>
      <c r="D16" s="759">
        <v>-100000</v>
      </c>
      <c r="E16" s="760"/>
      <c r="F16" s="757"/>
      <c r="G16" s="748"/>
    </row>
    <row r="17" spans="1:7" ht="12" customHeight="1">
      <c r="A17" s="756" t="s">
        <v>1471</v>
      </c>
      <c r="B17" s="754">
        <v>41689.8</v>
      </c>
      <c r="C17" s="753">
        <v>55923.2</v>
      </c>
      <c r="D17" s="754">
        <v>40560</v>
      </c>
      <c r="E17" s="755">
        <v>67071.6</v>
      </c>
      <c r="F17" s="757">
        <v>165.3639053254438</v>
      </c>
      <c r="G17" s="748">
        <v>119.93519684138248</v>
      </c>
    </row>
    <row r="18" spans="1:7" ht="12" customHeight="1">
      <c r="A18" s="756" t="s">
        <v>1470</v>
      </c>
      <c r="B18" s="759">
        <v>440</v>
      </c>
      <c r="C18" s="758">
        <v>999</v>
      </c>
      <c r="D18" s="759">
        <v>360</v>
      </c>
      <c r="E18" s="758">
        <v>1394</v>
      </c>
      <c r="F18" s="757">
        <v>387.22222222222223</v>
      </c>
      <c r="G18" s="748">
        <v>139.53953953953956</v>
      </c>
    </row>
    <row r="19" spans="1:7" ht="12" customHeight="1">
      <c r="A19" s="760" t="s">
        <v>1469</v>
      </c>
      <c r="B19" s="759">
        <v>41249.8</v>
      </c>
      <c r="C19" s="758">
        <v>54924.2</v>
      </c>
      <c r="D19" s="759">
        <v>40200</v>
      </c>
      <c r="E19" s="758">
        <v>65677.6</v>
      </c>
      <c r="F19" s="757">
        <v>163.3771144278607</v>
      </c>
      <c r="G19" s="748">
        <v>119.57861926072661</v>
      </c>
    </row>
    <row r="20" spans="1:7" ht="12" customHeight="1">
      <c r="A20" s="756" t="s">
        <v>1468</v>
      </c>
      <c r="B20" s="754">
        <v>20200</v>
      </c>
      <c r="C20" s="755">
        <v>40183</v>
      </c>
      <c r="D20" s="754">
        <v>13640</v>
      </c>
      <c r="E20" s="755">
        <v>58022.6</v>
      </c>
      <c r="F20" s="757">
        <v>425.3856304985337</v>
      </c>
      <c r="G20" s="748">
        <v>144.3958888087002</v>
      </c>
    </row>
    <row r="21" spans="1:7" ht="12" customHeight="1">
      <c r="A21" s="756" t="s">
        <v>1467</v>
      </c>
      <c r="B21" s="754">
        <v>20200</v>
      </c>
      <c r="C21" s="755">
        <v>40183</v>
      </c>
      <c r="D21" s="754">
        <v>13640</v>
      </c>
      <c r="E21" s="755">
        <v>58022.6</v>
      </c>
      <c r="F21" s="757">
        <v>425.3856304985337</v>
      </c>
      <c r="G21" s="748">
        <v>144.3958888087002</v>
      </c>
    </row>
    <row r="22" spans="1:7" ht="12" customHeight="1">
      <c r="A22" s="760" t="s">
        <v>1466</v>
      </c>
      <c r="B22" s="759">
        <v>20200</v>
      </c>
      <c r="C22" s="758">
        <v>40183</v>
      </c>
      <c r="D22" s="759">
        <v>13640</v>
      </c>
      <c r="E22" s="758">
        <v>58022.6</v>
      </c>
      <c r="F22" s="757">
        <v>425.3856304985337</v>
      </c>
      <c r="G22" s="748">
        <v>144.3958888087002</v>
      </c>
    </row>
    <row r="23" spans="1:7" ht="12" customHeight="1">
      <c r="A23" s="756" t="s">
        <v>1465</v>
      </c>
      <c r="B23" s="754">
        <v>193508.30000000002</v>
      </c>
      <c r="C23" s="755">
        <v>296855.9</v>
      </c>
      <c r="D23" s="754">
        <v>143328.7</v>
      </c>
      <c r="E23" s="755">
        <v>257856.69999999998</v>
      </c>
      <c r="F23" s="757">
        <v>179.9058388166501</v>
      </c>
      <c r="G23" s="748">
        <v>86.86258214844305</v>
      </c>
    </row>
    <row r="24" spans="1:7" ht="12" customHeight="1">
      <c r="A24" s="760" t="s">
        <v>1464</v>
      </c>
      <c r="B24" s="759">
        <v>26770.2</v>
      </c>
      <c r="C24" s="758">
        <v>119314</v>
      </c>
      <c r="D24" s="759">
        <v>44412.4</v>
      </c>
      <c r="E24" s="758">
        <v>70854.6</v>
      </c>
      <c r="F24" s="757">
        <v>159.53787680917944</v>
      </c>
      <c r="G24" s="748">
        <v>59.38498415944483</v>
      </c>
    </row>
    <row r="25" spans="1:7" ht="12" customHeight="1">
      <c r="A25" s="760" t="s">
        <v>1463</v>
      </c>
      <c r="B25" s="759">
        <v>74924.3</v>
      </c>
      <c r="C25" s="758">
        <v>63302.7</v>
      </c>
      <c r="D25" s="759">
        <v>15744</v>
      </c>
      <c r="E25" s="758">
        <v>10323.4</v>
      </c>
      <c r="F25" s="757">
        <v>65.57037601626016</v>
      </c>
      <c r="G25" s="748">
        <v>16.307993181965383</v>
      </c>
    </row>
    <row r="26" spans="1:7" ht="12" customHeight="1">
      <c r="A26" s="760" t="s">
        <v>1462</v>
      </c>
      <c r="B26" s="759">
        <v>49837</v>
      </c>
      <c r="C26" s="758">
        <v>85636.5</v>
      </c>
      <c r="D26" s="759">
        <v>50223</v>
      </c>
      <c r="E26" s="758">
        <v>95489.5</v>
      </c>
      <c r="F26" s="757">
        <v>190.1310156701113</v>
      </c>
      <c r="G26" s="748">
        <v>111.50560800593206</v>
      </c>
    </row>
    <row r="27" spans="1:7" ht="12" customHeight="1">
      <c r="A27" s="760" t="s">
        <v>1461</v>
      </c>
      <c r="B27" s="759">
        <v>260</v>
      </c>
      <c r="C27" s="758">
        <v>725.7</v>
      </c>
      <c r="D27" s="759">
        <v>720</v>
      </c>
      <c r="E27" s="758">
        <v>1390.8</v>
      </c>
      <c r="F27" s="757">
        <v>193.16666666666666</v>
      </c>
      <c r="G27" s="748">
        <v>191.64944191814797</v>
      </c>
    </row>
    <row r="28" spans="1:7" ht="12" customHeight="1">
      <c r="A28" s="760" t="s">
        <v>1460</v>
      </c>
      <c r="B28" s="759">
        <v>23022.2</v>
      </c>
      <c r="C28" s="758">
        <v>9587</v>
      </c>
      <c r="D28" s="759">
        <v>6210</v>
      </c>
      <c r="E28" s="758">
        <v>66435</v>
      </c>
      <c r="F28" s="757">
        <v>1069.806763285024</v>
      </c>
      <c r="G28" s="748">
        <v>692.9696463961615</v>
      </c>
    </row>
    <row r="29" spans="1:7" ht="12" customHeight="1">
      <c r="A29" s="760" t="s">
        <v>1459</v>
      </c>
      <c r="B29" s="759"/>
      <c r="C29" s="758"/>
      <c r="D29" s="759"/>
      <c r="E29" s="758"/>
      <c r="F29" s="757"/>
      <c r="G29" s="748"/>
    </row>
    <row r="30" spans="1:7" ht="12" customHeight="1">
      <c r="A30" s="760" t="s">
        <v>1458</v>
      </c>
      <c r="B30" s="759"/>
      <c r="C30" s="758"/>
      <c r="D30" s="759"/>
      <c r="E30" s="758"/>
      <c r="F30" s="757"/>
      <c r="G30" s="748"/>
    </row>
    <row r="31" spans="1:7" ht="12" customHeight="1">
      <c r="A31" s="760" t="s">
        <v>1457</v>
      </c>
      <c r="B31" s="759">
        <v>2980</v>
      </c>
      <c r="C31" s="758">
        <v>2520.6</v>
      </c>
      <c r="D31" s="759">
        <v>3831.3</v>
      </c>
      <c r="E31" s="758">
        <v>8414.3</v>
      </c>
      <c r="F31" s="757">
        <v>219.61997233315057</v>
      </c>
      <c r="G31" s="748">
        <v>333.82131238593985</v>
      </c>
    </row>
    <row r="32" spans="1:7" ht="12" customHeight="1">
      <c r="A32" s="760" t="s">
        <v>1456</v>
      </c>
      <c r="B32" s="759">
        <v>15714.6</v>
      </c>
      <c r="C32" s="758">
        <v>15769.4</v>
      </c>
      <c r="D32" s="759">
        <v>22188</v>
      </c>
      <c r="E32" s="758">
        <v>4949.1</v>
      </c>
      <c r="F32" s="757">
        <v>22.305300162249868</v>
      </c>
      <c r="G32" s="748">
        <v>31.384199779319445</v>
      </c>
    </row>
    <row r="33" spans="1:7" ht="12" customHeight="1">
      <c r="A33" s="756" t="s">
        <v>1455</v>
      </c>
      <c r="B33" s="754">
        <v>158696.4</v>
      </c>
      <c r="C33" s="755">
        <v>210949.5</v>
      </c>
      <c r="D33" s="754">
        <v>156821.4</v>
      </c>
      <c r="E33" s="755">
        <v>130243.8</v>
      </c>
      <c r="F33" s="757">
        <v>83.05231301340251</v>
      </c>
      <c r="G33" s="748">
        <v>61.74169647237846</v>
      </c>
    </row>
    <row r="34" spans="1:7" ht="12" customHeight="1">
      <c r="A34" s="760" t="s">
        <v>1454</v>
      </c>
      <c r="B34" s="759">
        <v>500</v>
      </c>
      <c r="C34" s="758">
        <v>900</v>
      </c>
      <c r="D34" s="759"/>
      <c r="E34" s="758">
        <v>200</v>
      </c>
      <c r="F34" s="757"/>
      <c r="G34" s="748"/>
    </row>
    <row r="35" spans="1:7" ht="12" customHeight="1">
      <c r="A35" s="760" t="s">
        <v>1453</v>
      </c>
      <c r="B35" s="759">
        <v>53134.2</v>
      </c>
      <c r="C35" s="758">
        <v>44225.8</v>
      </c>
      <c r="D35" s="759">
        <v>43507</v>
      </c>
      <c r="E35" s="758">
        <v>40927.1</v>
      </c>
      <c r="F35" s="757">
        <v>94.07014963109384</v>
      </c>
      <c r="G35" s="748">
        <v>92.5412315888011</v>
      </c>
    </row>
    <row r="36" spans="1:7" ht="12" customHeight="1">
      <c r="A36" s="760" t="s">
        <v>1452</v>
      </c>
      <c r="B36" s="759">
        <v>3469</v>
      </c>
      <c r="C36" s="758">
        <v>3023.1</v>
      </c>
      <c r="D36" s="759">
        <v>10781</v>
      </c>
      <c r="E36" s="758">
        <v>17099.7</v>
      </c>
      <c r="F36" s="757">
        <v>158.60959094703645</v>
      </c>
      <c r="G36" s="748">
        <v>565.634613476233</v>
      </c>
    </row>
    <row r="37" spans="1:7" ht="12" customHeight="1">
      <c r="A37" s="760" t="s">
        <v>1451</v>
      </c>
      <c r="B37" s="759">
        <v>101593.2</v>
      </c>
      <c r="C37" s="758">
        <v>162800.6</v>
      </c>
      <c r="D37" s="759">
        <v>102533.4</v>
      </c>
      <c r="E37" s="758">
        <v>72017</v>
      </c>
      <c r="F37" s="757">
        <v>70.23760062574732</v>
      </c>
      <c r="G37" s="748">
        <v>44.236323453353364</v>
      </c>
    </row>
    <row r="38" spans="1:7" ht="12" customHeight="1">
      <c r="A38" s="756" t="s">
        <v>1450</v>
      </c>
      <c r="B38" s="754">
        <v>17314.8</v>
      </c>
      <c r="C38" s="755">
        <v>7021.4</v>
      </c>
      <c r="D38" s="754">
        <v>10819.6</v>
      </c>
      <c r="E38" s="755">
        <v>31240.7</v>
      </c>
      <c r="F38" s="757">
        <v>288.7417279751562</v>
      </c>
      <c r="G38" s="748">
        <v>444.93548295211787</v>
      </c>
    </row>
    <row r="39" spans="1:7" ht="12" customHeight="1">
      <c r="A39" s="760" t="s">
        <v>1449</v>
      </c>
      <c r="B39" s="759">
        <v>17314.8</v>
      </c>
      <c r="C39" s="758">
        <v>6871.4</v>
      </c>
      <c r="D39" s="759">
        <v>10819.6</v>
      </c>
      <c r="E39" s="758">
        <v>31240.7</v>
      </c>
      <c r="F39" s="757">
        <v>288.7417279751562</v>
      </c>
      <c r="G39" s="748">
        <v>454.6482521756848</v>
      </c>
    </row>
    <row r="40" spans="1:7" ht="12" customHeight="1">
      <c r="A40" s="760" t="s">
        <v>1448</v>
      </c>
      <c r="B40" s="759"/>
      <c r="C40" s="758">
        <v>150</v>
      </c>
      <c r="D40" s="759"/>
      <c r="E40" s="758"/>
      <c r="F40" s="757"/>
      <c r="G40" s="748">
        <v>0</v>
      </c>
    </row>
    <row r="41" spans="1:7" ht="12" customHeight="1">
      <c r="A41" s="756" t="s">
        <v>1447</v>
      </c>
      <c r="B41" s="754">
        <v>4080700</v>
      </c>
      <c r="C41" s="755">
        <v>4486900</v>
      </c>
      <c r="D41" s="754">
        <v>4433200</v>
      </c>
      <c r="E41" s="753">
        <v>4433200</v>
      </c>
      <c r="F41" s="749">
        <v>100</v>
      </c>
      <c r="G41" s="748">
        <v>98.80318259823039</v>
      </c>
    </row>
    <row r="42" spans="1:7" ht="12" customHeight="1">
      <c r="A42" s="752" t="s">
        <v>1446</v>
      </c>
      <c r="B42" s="751">
        <v>4080700</v>
      </c>
      <c r="C42" s="750">
        <v>4486900</v>
      </c>
      <c r="D42" s="751">
        <v>4433200</v>
      </c>
      <c r="E42" s="750">
        <v>4433200</v>
      </c>
      <c r="F42" s="749">
        <v>100</v>
      </c>
      <c r="G42" s="748">
        <v>98.80318259823039</v>
      </c>
    </row>
    <row r="43" spans="1:7" ht="12" customHeight="1">
      <c r="A43" s="747" t="s">
        <v>1445</v>
      </c>
      <c r="B43" s="746"/>
      <c r="C43" s="744"/>
      <c r="D43" s="745"/>
      <c r="E43" s="744"/>
      <c r="F43" s="743"/>
      <c r="G43" s="742"/>
    </row>
    <row r="44" ht="12" customHeight="1">
      <c r="A44" s="741" t="s">
        <v>1444</v>
      </c>
    </row>
    <row r="45" ht="12" customHeight="1">
      <c r="A45" s="740" t="s">
        <v>1443</v>
      </c>
    </row>
    <row r="46" ht="12" customHeight="1"/>
  </sheetData>
  <sheetProtection/>
  <mergeCells count="2">
    <mergeCell ref="B5:C5"/>
    <mergeCell ref="D5:E5"/>
  </mergeCells>
  <printOptions/>
  <pageMargins left="0.7" right="0.26" top="0.75" bottom="0.36" header="0.3" footer="0.3"/>
  <pageSetup horizontalDpi="600" verticalDpi="600" orientation="landscape" r:id="rId2"/>
  <headerFooter>
    <oddHeader>&amp;L&amp;"Arial Mon,Regular"&amp;8&amp;USection 7.Budget</oddHeader>
    <oddFooter>&amp;L&amp;"Arial Mon,Regular"&amp;18 23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80"/>
  <sheetViews>
    <sheetView zoomScalePageLayoutView="0" workbookViewId="0" topLeftCell="A1">
      <pane xSplit="2" ySplit="11" topLeftCell="C3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CG37"/>
    </sheetView>
  </sheetViews>
  <sheetFormatPr defaultColWidth="9.00390625" defaultRowHeight="12.75"/>
  <cols>
    <col min="1" max="1" width="4.75390625" style="777" customWidth="1"/>
    <col min="2" max="2" width="4.625" style="777" customWidth="1"/>
    <col min="3" max="3" width="8.875" style="777" customWidth="1"/>
    <col min="4" max="4" width="8.625" style="777" customWidth="1"/>
    <col min="5" max="5" width="10.125" style="777" customWidth="1"/>
    <col min="6" max="14" width="8.625" style="777" customWidth="1"/>
    <col min="15" max="15" width="8.875" style="777" customWidth="1"/>
    <col min="16" max="16" width="8.625" style="777" customWidth="1"/>
    <col min="17" max="17" width="4.625" style="777" customWidth="1"/>
    <col min="18" max="18" width="5.125" style="777" customWidth="1"/>
    <col min="19" max="22" width="8.625" style="777" customWidth="1"/>
    <col min="23" max="24" width="8.00390625" style="777" customWidth="1"/>
    <col min="25" max="25" width="5.375" style="777" customWidth="1"/>
    <col min="26" max="26" width="6.25390625" style="777" customWidth="1"/>
    <col min="27" max="27" width="7.25390625" style="777" customWidth="1"/>
    <col min="28" max="28" width="6.875" style="777" customWidth="1"/>
    <col min="29" max="29" width="6.25390625" style="777" customWidth="1"/>
    <col min="30" max="31" width="7.00390625" style="777" customWidth="1"/>
    <col min="32" max="32" width="6.75390625" style="777" customWidth="1"/>
    <col min="33" max="33" width="9.375" style="777" customWidth="1"/>
    <col min="34" max="34" width="8.625" style="777" customWidth="1"/>
    <col min="35" max="36" width="5.625" style="777" customWidth="1"/>
    <col min="37" max="37" width="8.00390625" style="777" customWidth="1"/>
    <col min="38" max="38" width="7.125" style="777" customWidth="1"/>
    <col min="39" max="39" width="7.00390625" style="777" customWidth="1"/>
    <col min="40" max="40" width="6.625" style="777" customWidth="1"/>
    <col min="41" max="41" width="7.125" style="777" customWidth="1"/>
    <col min="42" max="42" width="7.25390625" style="777" customWidth="1"/>
    <col min="43" max="43" width="8.00390625" style="777" customWidth="1"/>
    <col min="44" max="44" width="8.25390625" style="777" customWidth="1"/>
    <col min="45" max="46" width="11.125" style="777" customWidth="1"/>
    <col min="47" max="47" width="6.375" style="777" customWidth="1"/>
    <col min="48" max="48" width="7.875" style="777" customWidth="1"/>
    <col min="49" max="49" width="7.25390625" style="777" customWidth="1"/>
    <col min="50" max="50" width="8.00390625" style="777" customWidth="1"/>
    <col min="51" max="51" width="8.75390625" style="777" customWidth="1"/>
    <col min="52" max="53" width="5.125" style="777" customWidth="1"/>
    <col min="54" max="54" width="7.75390625" style="777" customWidth="1"/>
    <col min="55" max="55" width="6.875" style="777" customWidth="1"/>
    <col min="56" max="56" width="7.25390625" style="777" customWidth="1"/>
    <col min="57" max="57" width="7.75390625" style="777" customWidth="1"/>
    <col min="58" max="58" width="7.25390625" style="777" customWidth="1"/>
    <col min="59" max="59" width="6.125" style="777" customWidth="1"/>
    <col min="60" max="60" width="5.125" style="777" customWidth="1"/>
    <col min="61" max="61" width="6.125" style="777" customWidth="1"/>
    <col min="62" max="62" width="8.00390625" style="777" customWidth="1"/>
    <col min="63" max="63" width="7.375" style="777" customWidth="1"/>
    <col min="64" max="64" width="8.25390625" style="777" customWidth="1"/>
    <col min="65" max="65" width="8.125" style="777" customWidth="1"/>
    <col min="66" max="66" width="5.00390625" style="778" customWidth="1"/>
    <col min="67" max="68" width="10.75390625" style="777" customWidth="1"/>
    <col min="69" max="69" width="5.875" style="777" customWidth="1"/>
    <col min="70" max="71" width="5.125" style="777" customWidth="1"/>
    <col min="72" max="72" width="8.375" style="777" customWidth="1"/>
    <col min="73" max="73" width="8.25390625" style="777" customWidth="1"/>
    <col min="74" max="74" width="9.25390625" style="777" customWidth="1"/>
    <col min="75" max="75" width="9.00390625" style="777" customWidth="1"/>
    <col min="76" max="77" width="7.875" style="777" customWidth="1"/>
    <col min="78" max="79" width="7.375" style="777" customWidth="1"/>
    <col min="80" max="81" width="10.00390625" style="777" customWidth="1"/>
    <col min="82" max="83" width="11.625" style="777" customWidth="1"/>
    <col min="84" max="84" width="7.875" style="777" customWidth="1"/>
    <col min="85" max="16384" width="9.125" style="777" customWidth="1"/>
  </cols>
  <sheetData>
    <row r="1" spans="1:87" ht="12.75" customHeight="1">
      <c r="A1" s="786"/>
      <c r="B1" s="786"/>
      <c r="C1" s="786"/>
      <c r="D1" s="786"/>
      <c r="E1" s="786"/>
      <c r="F1" s="787"/>
      <c r="G1" s="787"/>
      <c r="H1" s="787"/>
      <c r="I1" s="787"/>
      <c r="J1" s="787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844"/>
      <c r="AJ1" s="844"/>
      <c r="AK1" s="786"/>
      <c r="AL1" s="784"/>
      <c r="AM1" s="784"/>
      <c r="AN1" s="844"/>
      <c r="AO1" s="844"/>
      <c r="AP1" s="844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9"/>
      <c r="BO1" s="786"/>
      <c r="BP1" s="786"/>
      <c r="BQ1" s="786"/>
      <c r="BR1" s="786"/>
      <c r="BS1" s="786"/>
      <c r="BT1" s="854"/>
      <c r="BU1" s="787"/>
      <c r="BV1" s="787"/>
      <c r="BW1" s="787"/>
      <c r="BX1" s="787"/>
      <c r="BY1" s="787"/>
      <c r="BZ1" s="787"/>
      <c r="CA1" s="787"/>
      <c r="CB1" s="786"/>
      <c r="CC1" s="786"/>
      <c r="CD1" s="786"/>
      <c r="CE1" s="786"/>
      <c r="CF1" s="786" t="s">
        <v>789</v>
      </c>
      <c r="CG1" s="786"/>
      <c r="CH1" s="786"/>
      <c r="CI1" s="786"/>
    </row>
    <row r="2" spans="1:87" ht="12.75" customHeight="1">
      <c r="A2" s="786"/>
      <c r="B2" s="786"/>
      <c r="C2" s="786"/>
      <c r="D2" s="786"/>
      <c r="E2" s="786"/>
      <c r="F2" s="787"/>
      <c r="G2" s="787"/>
      <c r="H2" s="787"/>
      <c r="I2" s="787"/>
      <c r="J2" s="787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844"/>
      <c r="AJ2" s="844"/>
      <c r="AK2" s="786"/>
      <c r="AL2" s="784"/>
      <c r="AM2" s="784"/>
      <c r="AN2" s="844"/>
      <c r="AO2" s="844"/>
      <c r="AP2" s="844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9"/>
      <c r="BO2" s="786"/>
      <c r="BP2" s="786"/>
      <c r="BQ2" s="786"/>
      <c r="BR2" s="786"/>
      <c r="BS2" s="786"/>
      <c r="BT2" s="854"/>
      <c r="BU2" s="787"/>
      <c r="BV2" s="787"/>
      <c r="BW2" s="787"/>
      <c r="BX2" s="787"/>
      <c r="BY2" s="787"/>
      <c r="BZ2" s="787"/>
      <c r="CA2" s="787"/>
      <c r="CB2" s="786"/>
      <c r="CC2" s="786"/>
      <c r="CD2" s="786"/>
      <c r="CE2" s="786"/>
      <c r="CF2" s="786"/>
      <c r="CG2" s="786"/>
      <c r="CH2" s="786"/>
      <c r="CI2" s="786"/>
    </row>
    <row r="3" spans="1:87" ht="12.75" customHeight="1">
      <c r="A3" s="786"/>
      <c r="B3" s="786"/>
      <c r="C3" s="786"/>
      <c r="D3" s="786"/>
      <c r="E3" s="786"/>
      <c r="F3" s="787"/>
      <c r="G3" s="787"/>
      <c r="H3" s="787"/>
      <c r="I3" s="787"/>
      <c r="J3" s="787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844"/>
      <c r="AJ3" s="844"/>
      <c r="AK3" s="786"/>
      <c r="AL3" s="784"/>
      <c r="AM3" s="784"/>
      <c r="AN3" s="844"/>
      <c r="AO3" s="844"/>
      <c r="AP3" s="844"/>
      <c r="AQ3" s="786"/>
      <c r="AR3" s="786"/>
      <c r="AS3" s="786"/>
      <c r="AT3" s="786"/>
      <c r="AU3" s="786"/>
      <c r="AV3" s="786"/>
      <c r="AW3" s="786"/>
      <c r="AX3" s="786"/>
      <c r="AY3" s="786"/>
      <c r="AZ3" s="78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6"/>
      <c r="BM3" s="786"/>
      <c r="BN3" s="789"/>
      <c r="BO3" s="786"/>
      <c r="BP3" s="786"/>
      <c r="BQ3" s="786"/>
      <c r="BR3" s="786"/>
      <c r="BS3" s="786"/>
      <c r="BT3" s="854"/>
      <c r="BU3" s="787"/>
      <c r="BV3" s="787"/>
      <c r="BW3" s="787"/>
      <c r="BX3" s="787"/>
      <c r="BY3" s="787"/>
      <c r="BZ3" s="787"/>
      <c r="CA3" s="787"/>
      <c r="CB3" s="786"/>
      <c r="CC3" s="786"/>
      <c r="CD3" s="786"/>
      <c r="CE3" s="786"/>
      <c r="CF3" s="786"/>
      <c r="CG3" s="786"/>
      <c r="CH3" s="786"/>
      <c r="CI3" s="786"/>
    </row>
    <row r="4" spans="1:87" ht="12.75" customHeight="1">
      <c r="A4" s="786"/>
      <c r="B4" s="786"/>
      <c r="C4" s="786"/>
      <c r="D4" s="787"/>
      <c r="E4" s="787"/>
      <c r="F4" s="787"/>
      <c r="G4" s="787"/>
      <c r="H4" s="855" t="s">
        <v>1535</v>
      </c>
      <c r="I4" s="855"/>
      <c r="J4" s="855"/>
      <c r="K4" s="787"/>
      <c r="L4" s="787"/>
      <c r="M4" s="786"/>
      <c r="N4" s="786"/>
      <c r="O4" s="786"/>
      <c r="P4" s="786"/>
      <c r="Q4" s="784"/>
      <c r="R4" s="784"/>
      <c r="S4" s="786"/>
      <c r="T4" s="784"/>
      <c r="U4" s="784"/>
      <c r="V4" s="784"/>
      <c r="W4" s="781"/>
      <c r="X4" s="786"/>
      <c r="Y4" s="781"/>
      <c r="Z4" s="786"/>
      <c r="AA4" s="786"/>
      <c r="AB4" s="786" t="s">
        <v>1534</v>
      </c>
      <c r="AC4" s="786"/>
      <c r="AD4" s="786"/>
      <c r="AE4" s="786"/>
      <c r="AF4" s="786"/>
      <c r="AG4" s="786"/>
      <c r="AH4" s="786"/>
      <c r="AI4" s="844"/>
      <c r="AJ4" s="844"/>
      <c r="AK4" s="786"/>
      <c r="AL4" s="844"/>
      <c r="AM4" s="844"/>
      <c r="AN4" s="844"/>
      <c r="AO4" s="844"/>
      <c r="AP4" s="844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9"/>
      <c r="BO4" s="786"/>
      <c r="BP4" s="786"/>
      <c r="BQ4" s="786"/>
      <c r="BR4" s="786"/>
      <c r="BS4" s="786"/>
      <c r="BT4" s="854"/>
      <c r="BU4" s="787"/>
      <c r="BV4" s="787"/>
      <c r="BW4" s="787"/>
      <c r="BX4" s="786" t="s">
        <v>1533</v>
      </c>
      <c r="BY4" s="787"/>
      <c r="BZ4" s="787"/>
      <c r="CA4" s="787"/>
      <c r="CB4" s="787"/>
      <c r="CC4" s="787"/>
      <c r="CD4" s="787"/>
      <c r="CE4" s="787"/>
      <c r="CF4" s="787"/>
      <c r="CG4" s="787"/>
      <c r="CH4" s="786"/>
      <c r="CI4" s="786"/>
    </row>
    <row r="5" spans="1:87" ht="12">
      <c r="A5" s="786"/>
      <c r="B5" s="786"/>
      <c r="C5" s="786"/>
      <c r="D5" s="787"/>
      <c r="E5" s="787"/>
      <c r="F5" s="787"/>
      <c r="G5" s="787"/>
      <c r="H5" s="855" t="s">
        <v>1532</v>
      </c>
      <c r="I5" s="855"/>
      <c r="J5" s="855"/>
      <c r="K5" s="786"/>
      <c r="L5" s="786"/>
      <c r="M5" s="786"/>
      <c r="N5" s="786" t="s">
        <v>1531</v>
      </c>
      <c r="O5" s="786"/>
      <c r="P5" s="786"/>
      <c r="Q5" s="784"/>
      <c r="R5" s="784"/>
      <c r="S5" s="786"/>
      <c r="T5" s="784"/>
      <c r="U5" s="784"/>
      <c r="V5" s="784"/>
      <c r="W5" s="781"/>
      <c r="X5" s="786"/>
      <c r="Y5" s="786"/>
      <c r="Z5" s="786"/>
      <c r="AA5" s="786"/>
      <c r="AB5" s="786"/>
      <c r="AC5" s="786"/>
      <c r="AD5" s="786"/>
      <c r="AE5" s="786"/>
      <c r="AF5" s="786"/>
      <c r="AG5" s="787"/>
      <c r="AH5" s="787"/>
      <c r="AI5" s="786"/>
      <c r="AJ5" s="786"/>
      <c r="AK5" s="786"/>
      <c r="AL5" s="786"/>
      <c r="AM5" s="786"/>
      <c r="AN5" s="786"/>
      <c r="AO5" s="786"/>
      <c r="AP5" s="786"/>
      <c r="AQ5" s="787"/>
      <c r="AR5" s="787"/>
      <c r="AS5" s="854"/>
      <c r="AT5" s="854"/>
      <c r="AU5" s="786"/>
      <c r="AV5" s="786"/>
      <c r="AW5" s="786"/>
      <c r="AX5" s="786"/>
      <c r="AY5" s="786"/>
      <c r="AZ5" s="786"/>
      <c r="BA5" s="786"/>
      <c r="BB5" s="786"/>
      <c r="BC5" s="786"/>
      <c r="BD5" s="786"/>
      <c r="BE5" s="786"/>
      <c r="BF5" s="786"/>
      <c r="BG5" s="786"/>
      <c r="BH5" s="786"/>
      <c r="BI5" s="786"/>
      <c r="BJ5" s="786"/>
      <c r="BK5" s="786"/>
      <c r="BL5" s="786"/>
      <c r="BM5" s="786"/>
      <c r="BN5" s="789"/>
      <c r="BO5" s="786"/>
      <c r="BP5" s="786"/>
      <c r="BQ5" s="786"/>
      <c r="BR5" s="786"/>
      <c r="BS5" s="786"/>
      <c r="BT5" s="786"/>
      <c r="BU5" s="787"/>
      <c r="BV5" s="787"/>
      <c r="BW5" s="787"/>
      <c r="BX5" s="787"/>
      <c r="BY5" s="787"/>
      <c r="BZ5" s="787"/>
      <c r="CA5" s="787"/>
      <c r="CB5" s="786"/>
      <c r="CC5" s="789"/>
      <c r="CD5" s="789"/>
      <c r="CE5" s="786"/>
      <c r="CF5" s="786"/>
      <c r="CG5" s="786"/>
      <c r="CH5" s="786"/>
      <c r="CI5" s="786"/>
    </row>
    <row r="6" spans="1:87" ht="12">
      <c r="A6" s="786"/>
      <c r="B6" s="808"/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808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808"/>
      <c r="AH6" s="808"/>
      <c r="AI6" s="786"/>
      <c r="AJ6" s="808"/>
      <c r="AK6" s="808"/>
      <c r="AL6" s="808"/>
      <c r="AM6" s="808"/>
      <c r="AN6" s="808"/>
      <c r="AO6" s="808"/>
      <c r="AP6" s="808"/>
      <c r="AQ6" s="786"/>
      <c r="AR6" s="786"/>
      <c r="AS6" s="853"/>
      <c r="AT6" s="853"/>
      <c r="AU6" s="808"/>
      <c r="AV6" s="786"/>
      <c r="AW6" s="786"/>
      <c r="AX6" s="786"/>
      <c r="AY6" s="786"/>
      <c r="AZ6" s="786"/>
      <c r="BA6" s="786"/>
      <c r="BB6" s="786"/>
      <c r="BC6" s="786"/>
      <c r="BD6" s="786"/>
      <c r="BE6" s="786"/>
      <c r="BF6" s="786"/>
      <c r="BG6" s="786"/>
      <c r="BH6" s="786"/>
      <c r="BI6" s="786"/>
      <c r="BJ6" s="786"/>
      <c r="BK6" s="786"/>
      <c r="BL6" s="808"/>
      <c r="BM6" s="808"/>
      <c r="BN6" s="852"/>
      <c r="BO6" s="786"/>
      <c r="BP6" s="786"/>
      <c r="BQ6" s="786"/>
      <c r="BR6" s="786"/>
      <c r="BS6" s="786"/>
      <c r="BT6" s="786"/>
      <c r="BU6" s="787"/>
      <c r="BV6" s="787"/>
      <c r="BW6" s="787"/>
      <c r="BX6" s="786"/>
      <c r="BY6" s="787"/>
      <c r="BZ6" s="787"/>
      <c r="CA6" s="787"/>
      <c r="CB6" s="786"/>
      <c r="CC6" s="789"/>
      <c r="CD6" s="789"/>
      <c r="CE6" s="786"/>
      <c r="CF6" s="786"/>
      <c r="CG6" s="786"/>
      <c r="CH6" s="786"/>
      <c r="CI6" s="786"/>
    </row>
    <row r="7" spans="1:102" ht="18.75" customHeight="1">
      <c r="A7" s="851"/>
      <c r="B7" s="850"/>
      <c r="C7" s="1200" t="s">
        <v>1530</v>
      </c>
      <c r="D7" s="1201"/>
      <c r="E7" s="1217" t="s">
        <v>1526</v>
      </c>
      <c r="F7" s="1218"/>
      <c r="G7" s="1218"/>
      <c r="H7" s="1218"/>
      <c r="I7" s="1218"/>
      <c r="J7" s="1218"/>
      <c r="K7" s="1218"/>
      <c r="L7" s="1219"/>
      <c r="M7" s="1200" t="s">
        <v>1529</v>
      </c>
      <c r="N7" s="1201"/>
      <c r="O7" s="1200" t="s">
        <v>1528</v>
      </c>
      <c r="P7" s="1201"/>
      <c r="Q7" s="851"/>
      <c r="R7" s="850"/>
      <c r="S7" s="1210" t="s">
        <v>1527</v>
      </c>
      <c r="T7" s="1211"/>
      <c r="U7" s="1206"/>
      <c r="V7" s="1206"/>
      <c r="W7" s="1200" t="s">
        <v>1526</v>
      </c>
      <c r="X7" s="1208"/>
      <c r="Y7" s="1208"/>
      <c r="Z7" s="1208"/>
      <c r="AA7" s="1208"/>
      <c r="AB7" s="1208"/>
      <c r="AC7" s="1208"/>
      <c r="AD7" s="1208"/>
      <c r="AE7" s="1208"/>
      <c r="AF7" s="1201"/>
      <c r="AG7" s="1200" t="s">
        <v>1525</v>
      </c>
      <c r="AH7" s="1201"/>
      <c r="AI7" s="1201" t="s">
        <v>541</v>
      </c>
      <c r="AJ7" s="1189" t="s">
        <v>40</v>
      </c>
      <c r="AK7" s="1200" t="s">
        <v>1524</v>
      </c>
      <c r="AL7" s="1208"/>
      <c r="AM7" s="1200" t="s">
        <v>1523</v>
      </c>
      <c r="AN7" s="1201"/>
      <c r="AO7" s="1208" t="s">
        <v>1522</v>
      </c>
      <c r="AP7" s="1208"/>
      <c r="AQ7" s="1200" t="s">
        <v>1521</v>
      </c>
      <c r="AR7" s="1208"/>
      <c r="AS7" s="1200" t="s">
        <v>1520</v>
      </c>
      <c r="AT7" s="1206"/>
      <c r="AU7" s="1203"/>
      <c r="AV7" s="1195" t="s">
        <v>1519</v>
      </c>
      <c r="AW7" s="1195"/>
      <c r="AX7" s="1200" t="s">
        <v>1518</v>
      </c>
      <c r="AY7" s="1201"/>
      <c r="AZ7" s="1186" t="s">
        <v>541</v>
      </c>
      <c r="BA7" s="1189" t="s">
        <v>40</v>
      </c>
      <c r="BB7" s="1195" t="s">
        <v>1517</v>
      </c>
      <c r="BC7" s="1195"/>
      <c r="BD7" s="1195" t="s">
        <v>1516</v>
      </c>
      <c r="BE7" s="1195"/>
      <c r="BF7" s="1195" t="s">
        <v>1515</v>
      </c>
      <c r="BG7" s="1192"/>
      <c r="BH7" s="1192"/>
      <c r="BI7" s="1199"/>
      <c r="BJ7" s="1208"/>
      <c r="BK7" s="1208"/>
      <c r="BL7" s="1200" t="s">
        <v>1514</v>
      </c>
      <c r="BM7" s="1206"/>
      <c r="BN7" s="1203"/>
      <c r="BO7" s="1200" t="s">
        <v>1513</v>
      </c>
      <c r="BP7" s="1206"/>
      <c r="BQ7" s="1203"/>
      <c r="BR7" s="1186" t="s">
        <v>541</v>
      </c>
      <c r="BS7" s="1189" t="s">
        <v>40</v>
      </c>
      <c r="BT7" s="1200" t="s">
        <v>1512</v>
      </c>
      <c r="BU7" s="1201"/>
      <c r="BV7" s="1200" t="s">
        <v>1511</v>
      </c>
      <c r="BW7" s="1201"/>
      <c r="BX7" s="1200" t="s">
        <v>1510</v>
      </c>
      <c r="BY7" s="1201"/>
      <c r="BZ7" s="1200" t="s">
        <v>1509</v>
      </c>
      <c r="CA7" s="1201"/>
      <c r="CB7" s="1202" t="s">
        <v>1508</v>
      </c>
      <c r="CC7" s="1203"/>
      <c r="CD7" s="1202" t="s">
        <v>1507</v>
      </c>
      <c r="CE7" s="1206"/>
      <c r="CF7" s="1206"/>
      <c r="CJ7" s="1185"/>
      <c r="CK7" s="1185"/>
      <c r="CL7" s="849"/>
      <c r="CM7" s="786"/>
      <c r="CN7" s="848"/>
      <c r="CO7" s="848"/>
      <c r="CP7" s="848"/>
      <c r="CQ7" s="848"/>
      <c r="CR7" s="1198"/>
      <c r="CS7" s="1198"/>
      <c r="CT7" s="830"/>
      <c r="CU7" s="830"/>
      <c r="CV7" s="1185"/>
      <c r="CW7" s="1185"/>
      <c r="CX7" s="1185"/>
    </row>
    <row r="8" spans="1:102" ht="99" customHeight="1">
      <c r="A8" s="843" t="s">
        <v>541</v>
      </c>
      <c r="B8" s="847" t="s">
        <v>40</v>
      </c>
      <c r="C8" s="1196"/>
      <c r="D8" s="1197"/>
      <c r="E8" s="1192" t="s">
        <v>1506</v>
      </c>
      <c r="F8" s="1186"/>
      <c r="G8" s="1196" t="s">
        <v>1505</v>
      </c>
      <c r="H8" s="1197"/>
      <c r="I8" s="1192" t="s">
        <v>1504</v>
      </c>
      <c r="J8" s="1186"/>
      <c r="K8" s="1192" t="s">
        <v>1503</v>
      </c>
      <c r="L8" s="1186"/>
      <c r="M8" s="1196"/>
      <c r="N8" s="1197"/>
      <c r="O8" s="1196"/>
      <c r="P8" s="1197"/>
      <c r="Q8" s="843" t="s">
        <v>541</v>
      </c>
      <c r="R8" s="847" t="s">
        <v>40</v>
      </c>
      <c r="S8" s="1192" t="s">
        <v>1502</v>
      </c>
      <c r="T8" s="1199"/>
      <c r="U8" s="1192" t="s">
        <v>1501</v>
      </c>
      <c r="V8" s="1199"/>
      <c r="W8" s="1192" t="s">
        <v>1500</v>
      </c>
      <c r="X8" s="1186"/>
      <c r="Y8" s="1192" t="s">
        <v>1499</v>
      </c>
      <c r="Z8" s="1186"/>
      <c r="AA8" s="1192" t="s">
        <v>1498</v>
      </c>
      <c r="AB8" s="1186"/>
      <c r="AC8" s="1192" t="s">
        <v>1497</v>
      </c>
      <c r="AD8" s="1220"/>
      <c r="AE8" s="1210" t="s">
        <v>1496</v>
      </c>
      <c r="AF8" s="1220"/>
      <c r="AG8" s="1196"/>
      <c r="AH8" s="1197"/>
      <c r="AI8" s="1215"/>
      <c r="AJ8" s="1190"/>
      <c r="AK8" s="1196"/>
      <c r="AL8" s="1209"/>
      <c r="AM8" s="1196"/>
      <c r="AN8" s="1197"/>
      <c r="AO8" s="1209"/>
      <c r="AP8" s="1209"/>
      <c r="AQ8" s="1196"/>
      <c r="AR8" s="1209"/>
      <c r="AS8" s="1204"/>
      <c r="AT8" s="1207"/>
      <c r="AU8" s="1205"/>
      <c r="AV8" s="1195"/>
      <c r="AW8" s="1195"/>
      <c r="AX8" s="1196"/>
      <c r="AY8" s="1197"/>
      <c r="AZ8" s="1187"/>
      <c r="BA8" s="1190"/>
      <c r="BB8" s="1195"/>
      <c r="BC8" s="1195"/>
      <c r="BD8" s="1195"/>
      <c r="BE8" s="1195"/>
      <c r="BF8" s="1195"/>
      <c r="BG8" s="1192"/>
      <c r="BH8" s="1196" t="s">
        <v>1495</v>
      </c>
      <c r="BI8" s="1209"/>
      <c r="BJ8" s="1210" t="s">
        <v>1494</v>
      </c>
      <c r="BK8" s="1211"/>
      <c r="BL8" s="1204"/>
      <c r="BM8" s="1207"/>
      <c r="BN8" s="1205"/>
      <c r="BO8" s="1204"/>
      <c r="BP8" s="1207"/>
      <c r="BQ8" s="1205"/>
      <c r="BR8" s="1187"/>
      <c r="BS8" s="1190"/>
      <c r="BT8" s="1196"/>
      <c r="BU8" s="1197"/>
      <c r="BV8" s="1196"/>
      <c r="BW8" s="1197"/>
      <c r="BX8" s="1196"/>
      <c r="BY8" s="1197"/>
      <c r="BZ8" s="1196"/>
      <c r="CA8" s="1197"/>
      <c r="CB8" s="1204"/>
      <c r="CC8" s="1205"/>
      <c r="CD8" s="1204"/>
      <c r="CE8" s="1207"/>
      <c r="CF8" s="1207"/>
      <c r="CJ8" s="1185"/>
      <c r="CK8" s="1185"/>
      <c r="CL8" s="784"/>
      <c r="CM8" s="843"/>
      <c r="CN8" s="781"/>
      <c r="CO8" s="781"/>
      <c r="CP8" s="1185"/>
      <c r="CQ8" s="1185"/>
      <c r="CR8" s="1185"/>
      <c r="CS8" s="1185"/>
      <c r="CT8" s="781"/>
      <c r="CU8" s="781"/>
      <c r="CV8" s="1185"/>
      <c r="CW8" s="1185"/>
      <c r="CX8" s="1185"/>
    </row>
    <row r="9" spans="1:102" ht="15.75" customHeight="1" hidden="1">
      <c r="A9" s="843"/>
      <c r="B9" s="847"/>
      <c r="C9" s="1192">
        <v>1</v>
      </c>
      <c r="D9" s="1186"/>
      <c r="E9" s="1192">
        <v>2</v>
      </c>
      <c r="F9" s="1186"/>
      <c r="G9" s="1192">
        <v>3</v>
      </c>
      <c r="H9" s="1186"/>
      <c r="I9" s="845"/>
      <c r="J9" s="845"/>
      <c r="K9" s="1192">
        <v>4</v>
      </c>
      <c r="L9" s="1186"/>
      <c r="M9" s="1192">
        <v>5</v>
      </c>
      <c r="N9" s="1186"/>
      <c r="O9" s="1192">
        <v>6</v>
      </c>
      <c r="P9" s="1186"/>
      <c r="Q9" s="843"/>
      <c r="R9" s="847"/>
      <c r="S9" s="1192">
        <v>7</v>
      </c>
      <c r="T9" s="1186"/>
      <c r="U9" s="1196">
        <v>8</v>
      </c>
      <c r="V9" s="1197"/>
      <c r="W9" s="1192">
        <v>9</v>
      </c>
      <c r="X9" s="1186"/>
      <c r="Y9" s="1192">
        <v>10</v>
      </c>
      <c r="Z9" s="1186"/>
      <c r="AA9" s="1192">
        <v>11</v>
      </c>
      <c r="AB9" s="1186"/>
      <c r="AC9" s="1192">
        <v>12</v>
      </c>
      <c r="AD9" s="1186"/>
      <c r="AE9" s="845"/>
      <c r="AF9" s="845"/>
      <c r="AG9" s="1192">
        <v>13</v>
      </c>
      <c r="AH9" s="1186"/>
      <c r="AI9" s="1215"/>
      <c r="AJ9" s="1190"/>
      <c r="AK9" s="1192">
        <v>14</v>
      </c>
      <c r="AL9" s="1186"/>
      <c r="AM9" s="1192">
        <v>15</v>
      </c>
      <c r="AN9" s="1186"/>
      <c r="AO9" s="1192">
        <v>16</v>
      </c>
      <c r="AP9" s="1186"/>
      <c r="AQ9" s="1196">
        <v>17</v>
      </c>
      <c r="AR9" s="1197"/>
      <c r="AS9" s="1192">
        <v>18</v>
      </c>
      <c r="AT9" s="1186"/>
      <c r="AU9" s="1212" t="s">
        <v>1313</v>
      </c>
      <c r="AV9" s="1195">
        <v>19</v>
      </c>
      <c r="AW9" s="1195"/>
      <c r="AX9" s="1195">
        <v>20</v>
      </c>
      <c r="AY9" s="1195"/>
      <c r="AZ9" s="1188"/>
      <c r="BA9" s="1190"/>
      <c r="BB9" s="1195">
        <v>21</v>
      </c>
      <c r="BC9" s="1195"/>
      <c r="BD9" s="1195">
        <v>22</v>
      </c>
      <c r="BE9" s="1195"/>
      <c r="BF9" s="1195">
        <v>23</v>
      </c>
      <c r="BG9" s="1192"/>
      <c r="BH9" s="1192">
        <v>24</v>
      </c>
      <c r="BI9" s="1186"/>
      <c r="BJ9" s="1196">
        <v>25</v>
      </c>
      <c r="BK9" s="1197"/>
      <c r="BL9" s="1192">
        <v>26</v>
      </c>
      <c r="BM9" s="1186"/>
      <c r="BN9" s="846"/>
      <c r="BO9" s="1192">
        <v>27</v>
      </c>
      <c r="BP9" s="1186"/>
      <c r="BQ9" s="844"/>
      <c r="BR9" s="1188"/>
      <c r="BS9" s="1190"/>
      <c r="BT9" s="1192">
        <v>28</v>
      </c>
      <c r="BU9" s="1186"/>
      <c r="BV9" s="1192">
        <v>29</v>
      </c>
      <c r="BW9" s="1186"/>
      <c r="BX9" s="1192">
        <v>30</v>
      </c>
      <c r="BY9" s="1186"/>
      <c r="BZ9" s="845"/>
      <c r="CA9" s="845"/>
      <c r="CB9" s="1192">
        <v>31</v>
      </c>
      <c r="CC9" s="1186"/>
      <c r="CD9" s="1192">
        <v>32</v>
      </c>
      <c r="CE9" s="1186"/>
      <c r="CF9" s="844"/>
      <c r="CJ9" s="784"/>
      <c r="CK9" s="784"/>
      <c r="CL9" s="784"/>
      <c r="CM9" s="843"/>
      <c r="CN9" s="781"/>
      <c r="CO9" s="781"/>
      <c r="CP9" s="784"/>
      <c r="CQ9" s="784"/>
      <c r="CR9" s="784"/>
      <c r="CS9" s="784"/>
      <c r="CT9" s="781"/>
      <c r="CU9" s="781"/>
      <c r="CV9" s="784"/>
      <c r="CW9" s="784"/>
      <c r="CX9" s="784"/>
    </row>
    <row r="10" spans="1:102" ht="12">
      <c r="A10" s="1193"/>
      <c r="B10" s="1194"/>
      <c r="C10" s="839" t="s">
        <v>1493</v>
      </c>
      <c r="D10" s="838" t="s">
        <v>1492</v>
      </c>
      <c r="E10" s="839" t="s">
        <v>1493</v>
      </c>
      <c r="F10" s="838" t="s">
        <v>1492</v>
      </c>
      <c r="G10" s="839" t="s">
        <v>1493</v>
      </c>
      <c r="H10" s="838" t="s">
        <v>1492</v>
      </c>
      <c r="I10" s="839" t="s">
        <v>1493</v>
      </c>
      <c r="J10" s="838" t="s">
        <v>1492</v>
      </c>
      <c r="K10" s="839" t="s">
        <v>1493</v>
      </c>
      <c r="L10" s="838" t="s">
        <v>1492</v>
      </c>
      <c r="M10" s="839" t="s">
        <v>1493</v>
      </c>
      <c r="N10" s="838" t="s">
        <v>1420</v>
      </c>
      <c r="O10" s="839" t="s">
        <v>1493</v>
      </c>
      <c r="P10" s="838" t="s">
        <v>1492</v>
      </c>
      <c r="Q10" s="783"/>
      <c r="R10" s="842"/>
      <c r="S10" s="839" t="s">
        <v>1493</v>
      </c>
      <c r="T10" s="838" t="s">
        <v>1492</v>
      </c>
      <c r="U10" s="841" t="s">
        <v>1493</v>
      </c>
      <c r="V10" s="838" t="s">
        <v>1492</v>
      </c>
      <c r="W10" s="839" t="s">
        <v>1493</v>
      </c>
      <c r="X10" s="838" t="s">
        <v>1492</v>
      </c>
      <c r="Y10" s="839" t="s">
        <v>1493</v>
      </c>
      <c r="Z10" s="838" t="s">
        <v>1492</v>
      </c>
      <c r="AA10" s="839" t="s">
        <v>1493</v>
      </c>
      <c r="AB10" s="839" t="s">
        <v>1492</v>
      </c>
      <c r="AC10" s="839" t="s">
        <v>1493</v>
      </c>
      <c r="AD10" s="839" t="s">
        <v>1492</v>
      </c>
      <c r="AE10" s="839" t="s">
        <v>1493</v>
      </c>
      <c r="AF10" s="839" t="s">
        <v>1492</v>
      </c>
      <c r="AG10" s="839" t="s">
        <v>1493</v>
      </c>
      <c r="AH10" s="838" t="s">
        <v>1492</v>
      </c>
      <c r="AI10" s="1215"/>
      <c r="AJ10" s="1190"/>
      <c r="AK10" s="839" t="s">
        <v>1493</v>
      </c>
      <c r="AL10" s="838" t="s">
        <v>1492</v>
      </c>
      <c r="AM10" s="839" t="s">
        <v>1493</v>
      </c>
      <c r="AN10" s="838" t="s">
        <v>1492</v>
      </c>
      <c r="AO10" s="839" t="s">
        <v>1493</v>
      </c>
      <c r="AP10" s="838" t="s">
        <v>1492</v>
      </c>
      <c r="AQ10" s="839" t="s">
        <v>1493</v>
      </c>
      <c r="AR10" s="838" t="s">
        <v>1492</v>
      </c>
      <c r="AS10" s="839" t="s">
        <v>1493</v>
      </c>
      <c r="AT10" s="838" t="s">
        <v>1492</v>
      </c>
      <c r="AU10" s="1213"/>
      <c r="AV10" s="839" t="s">
        <v>1493</v>
      </c>
      <c r="AW10" s="838" t="s">
        <v>1492</v>
      </c>
      <c r="AX10" s="839" t="s">
        <v>1493</v>
      </c>
      <c r="AY10" s="838" t="s">
        <v>1492</v>
      </c>
      <c r="AZ10" s="1188"/>
      <c r="BA10" s="1190"/>
      <c r="BB10" s="839" t="s">
        <v>1493</v>
      </c>
      <c r="BC10" s="838" t="s">
        <v>1492</v>
      </c>
      <c r="BD10" s="839" t="s">
        <v>1493</v>
      </c>
      <c r="BE10" s="838" t="s">
        <v>1492</v>
      </c>
      <c r="BF10" s="839" t="s">
        <v>1493</v>
      </c>
      <c r="BG10" s="838" t="s">
        <v>1492</v>
      </c>
      <c r="BH10" s="839" t="s">
        <v>1493</v>
      </c>
      <c r="BI10" s="838" t="s">
        <v>1492</v>
      </c>
      <c r="BJ10" s="839" t="s">
        <v>1493</v>
      </c>
      <c r="BK10" s="838" t="s">
        <v>1492</v>
      </c>
      <c r="BL10" s="839" t="s">
        <v>1493</v>
      </c>
      <c r="BM10" s="838" t="s">
        <v>1492</v>
      </c>
      <c r="BN10" s="840"/>
      <c r="BO10" s="839" t="s">
        <v>1493</v>
      </c>
      <c r="BP10" s="838" t="s">
        <v>1492</v>
      </c>
      <c r="BQ10" s="838"/>
      <c r="BR10" s="1188"/>
      <c r="BS10" s="1190"/>
      <c r="BT10" s="839" t="s">
        <v>1493</v>
      </c>
      <c r="BU10" s="838" t="s">
        <v>1492</v>
      </c>
      <c r="BV10" s="839" t="s">
        <v>1493</v>
      </c>
      <c r="BW10" s="838" t="s">
        <v>1492</v>
      </c>
      <c r="BX10" s="839" t="s">
        <v>1493</v>
      </c>
      <c r="BY10" s="838" t="s">
        <v>1492</v>
      </c>
      <c r="BZ10" s="839" t="s">
        <v>1493</v>
      </c>
      <c r="CA10" s="838" t="s">
        <v>1492</v>
      </c>
      <c r="CB10" s="839" t="s">
        <v>1493</v>
      </c>
      <c r="CC10" s="838" t="s">
        <v>1492</v>
      </c>
      <c r="CD10" s="839" t="s">
        <v>1493</v>
      </c>
      <c r="CE10" s="838" t="s">
        <v>1492</v>
      </c>
      <c r="CF10" s="838"/>
      <c r="CJ10" s="783"/>
      <c r="CK10" s="783"/>
      <c r="CL10" s="783"/>
      <c r="CM10" s="783"/>
      <c r="CN10" s="781"/>
      <c r="CO10" s="781"/>
      <c r="CP10" s="783"/>
      <c r="CQ10" s="783"/>
      <c r="CR10" s="783"/>
      <c r="CS10" s="783"/>
      <c r="CT10" s="781"/>
      <c r="CU10" s="781"/>
      <c r="CV10" s="783"/>
      <c r="CW10" s="783"/>
      <c r="CX10" s="783"/>
    </row>
    <row r="11" spans="1:102" ht="12">
      <c r="A11" s="808"/>
      <c r="B11" s="837"/>
      <c r="C11" s="833" t="s">
        <v>1491</v>
      </c>
      <c r="D11" s="832" t="s">
        <v>1415</v>
      </c>
      <c r="E11" s="833" t="s">
        <v>1491</v>
      </c>
      <c r="F11" s="832" t="s">
        <v>1415</v>
      </c>
      <c r="G11" s="833" t="s">
        <v>1491</v>
      </c>
      <c r="H11" s="832" t="s">
        <v>1415</v>
      </c>
      <c r="I11" s="833" t="s">
        <v>1491</v>
      </c>
      <c r="J11" s="832" t="s">
        <v>1415</v>
      </c>
      <c r="K11" s="833" t="s">
        <v>1491</v>
      </c>
      <c r="L11" s="832" t="s">
        <v>1415</v>
      </c>
      <c r="M11" s="833" t="s">
        <v>1491</v>
      </c>
      <c r="N11" s="832" t="s">
        <v>1415</v>
      </c>
      <c r="O11" s="836" t="s">
        <v>1491</v>
      </c>
      <c r="P11" s="833" t="s">
        <v>1415</v>
      </c>
      <c r="Q11" s="808"/>
      <c r="R11" s="837"/>
      <c r="S11" s="836" t="s">
        <v>1491</v>
      </c>
      <c r="T11" s="836" t="s">
        <v>1415</v>
      </c>
      <c r="U11" s="835" t="s">
        <v>1491</v>
      </c>
      <c r="V11" s="832" t="s">
        <v>1415</v>
      </c>
      <c r="W11" s="833" t="s">
        <v>1491</v>
      </c>
      <c r="X11" s="835" t="s">
        <v>1415</v>
      </c>
      <c r="Y11" s="833" t="s">
        <v>1491</v>
      </c>
      <c r="Z11" s="835" t="s">
        <v>1415</v>
      </c>
      <c r="AA11" s="833" t="s">
        <v>1491</v>
      </c>
      <c r="AB11" s="833" t="s">
        <v>1415</v>
      </c>
      <c r="AC11" s="833" t="s">
        <v>1491</v>
      </c>
      <c r="AD11" s="833" t="s">
        <v>1415</v>
      </c>
      <c r="AE11" s="833" t="s">
        <v>1491</v>
      </c>
      <c r="AF11" s="833" t="s">
        <v>1415</v>
      </c>
      <c r="AG11" s="833" t="s">
        <v>1491</v>
      </c>
      <c r="AH11" s="832" t="s">
        <v>1415</v>
      </c>
      <c r="AI11" s="1216"/>
      <c r="AJ11" s="1191"/>
      <c r="AK11" s="833" t="s">
        <v>1491</v>
      </c>
      <c r="AL11" s="832" t="s">
        <v>1415</v>
      </c>
      <c r="AM11" s="833" t="s">
        <v>1491</v>
      </c>
      <c r="AN11" s="832" t="s">
        <v>1415</v>
      </c>
      <c r="AO11" s="833" t="s">
        <v>1491</v>
      </c>
      <c r="AP11" s="832" t="s">
        <v>1415</v>
      </c>
      <c r="AQ11" s="833" t="s">
        <v>1491</v>
      </c>
      <c r="AR11" s="832" t="s">
        <v>1415</v>
      </c>
      <c r="AS11" s="833" t="s">
        <v>1491</v>
      </c>
      <c r="AT11" s="832" t="s">
        <v>1415</v>
      </c>
      <c r="AU11" s="1214"/>
      <c r="AV11" s="833" t="s">
        <v>1491</v>
      </c>
      <c r="AW11" s="832" t="s">
        <v>1415</v>
      </c>
      <c r="AX11" s="833" t="s">
        <v>1491</v>
      </c>
      <c r="AY11" s="832" t="s">
        <v>1415</v>
      </c>
      <c r="AZ11" s="1188"/>
      <c r="BA11" s="1191"/>
      <c r="BB11" s="833" t="s">
        <v>1491</v>
      </c>
      <c r="BC11" s="835" t="s">
        <v>1415</v>
      </c>
      <c r="BD11" s="833" t="s">
        <v>1491</v>
      </c>
      <c r="BE11" s="832" t="s">
        <v>1415</v>
      </c>
      <c r="BF11" s="833" t="s">
        <v>1491</v>
      </c>
      <c r="BG11" s="832" t="s">
        <v>1415</v>
      </c>
      <c r="BH11" s="833" t="s">
        <v>1491</v>
      </c>
      <c r="BI11" s="832" t="s">
        <v>1415</v>
      </c>
      <c r="BJ11" s="833" t="s">
        <v>1491</v>
      </c>
      <c r="BK11" s="832" t="s">
        <v>1415</v>
      </c>
      <c r="BL11" s="833" t="s">
        <v>1491</v>
      </c>
      <c r="BM11" s="832" t="s">
        <v>1415</v>
      </c>
      <c r="BN11" s="834" t="s">
        <v>1313</v>
      </c>
      <c r="BO11" s="833" t="s">
        <v>1491</v>
      </c>
      <c r="BP11" s="832" t="s">
        <v>1415</v>
      </c>
      <c r="BQ11" s="832" t="s">
        <v>1313</v>
      </c>
      <c r="BR11" s="1188"/>
      <c r="BS11" s="1191"/>
      <c r="BT11" s="833" t="s">
        <v>1491</v>
      </c>
      <c r="BU11" s="832" t="s">
        <v>1415</v>
      </c>
      <c r="BV11" s="833" t="s">
        <v>1491</v>
      </c>
      <c r="BW11" s="832" t="s">
        <v>1415</v>
      </c>
      <c r="BX11" s="833" t="s">
        <v>1491</v>
      </c>
      <c r="BY11" s="832" t="s">
        <v>1415</v>
      </c>
      <c r="BZ11" s="833" t="s">
        <v>1491</v>
      </c>
      <c r="CA11" s="832" t="s">
        <v>1415</v>
      </c>
      <c r="CB11" s="833" t="s">
        <v>1491</v>
      </c>
      <c r="CC11" s="832" t="s">
        <v>1415</v>
      </c>
      <c r="CD11" s="833" t="s">
        <v>1491</v>
      </c>
      <c r="CE11" s="832" t="s">
        <v>1415</v>
      </c>
      <c r="CF11" s="832" t="s">
        <v>1313</v>
      </c>
      <c r="CJ11" s="782"/>
      <c r="CK11" s="782"/>
      <c r="CL11" s="783"/>
      <c r="CM11" s="783"/>
      <c r="CN11" s="781"/>
      <c r="CO11" s="781"/>
      <c r="CP11" s="782"/>
      <c r="CQ11" s="782"/>
      <c r="CR11" s="782"/>
      <c r="CS11" s="782"/>
      <c r="CT11" s="781"/>
      <c r="CU11" s="781"/>
      <c r="CV11" s="782"/>
      <c r="CW11" s="782"/>
      <c r="CX11" s="782"/>
    </row>
    <row r="12" spans="1:102" ht="12">
      <c r="A12" s="781" t="s">
        <v>528</v>
      </c>
      <c r="B12" s="828" t="s">
        <v>469</v>
      </c>
      <c r="C12" s="780">
        <v>4100</v>
      </c>
      <c r="D12" s="780">
        <v>2031.1</v>
      </c>
      <c r="E12" s="780"/>
      <c r="F12" s="780"/>
      <c r="G12" s="780">
        <v>4000</v>
      </c>
      <c r="H12" s="780">
        <v>1897.1</v>
      </c>
      <c r="I12" s="780">
        <v>100</v>
      </c>
      <c r="J12" s="780">
        <v>134</v>
      </c>
      <c r="K12" s="780"/>
      <c r="L12" s="780"/>
      <c r="M12" s="780"/>
      <c r="N12" s="780">
        <v>16</v>
      </c>
      <c r="O12" s="780">
        <v>6180</v>
      </c>
      <c r="P12" s="780">
        <v>6012.3</v>
      </c>
      <c r="Q12" s="781" t="s">
        <v>528</v>
      </c>
      <c r="R12" s="828" t="s">
        <v>469</v>
      </c>
      <c r="S12" s="779">
        <v>600</v>
      </c>
      <c r="T12" s="779">
        <v>524.3</v>
      </c>
      <c r="U12" s="825"/>
      <c r="V12" s="825"/>
      <c r="W12" s="779">
        <v>5400</v>
      </c>
      <c r="X12" s="779">
        <v>5360</v>
      </c>
      <c r="Y12" s="779"/>
      <c r="Z12" s="779"/>
      <c r="AA12" s="779"/>
      <c r="AB12" s="779"/>
      <c r="AC12" s="779"/>
      <c r="AD12" s="779">
        <v>32</v>
      </c>
      <c r="AE12" s="779">
        <v>180</v>
      </c>
      <c r="AF12" s="779">
        <v>96</v>
      </c>
      <c r="AG12" s="831">
        <v>10280</v>
      </c>
      <c r="AH12" s="831">
        <v>8059.4</v>
      </c>
      <c r="AI12" s="781" t="s">
        <v>528</v>
      </c>
      <c r="AJ12" s="828" t="s">
        <v>469</v>
      </c>
      <c r="AK12" s="779">
        <v>200</v>
      </c>
      <c r="AL12" s="779">
        <v>980</v>
      </c>
      <c r="AM12" s="779">
        <v>20</v>
      </c>
      <c r="AN12" s="779">
        <v>500</v>
      </c>
      <c r="AO12" s="822">
        <v>400</v>
      </c>
      <c r="AP12" s="825">
        <v>606.7</v>
      </c>
      <c r="AQ12" s="779">
        <v>620</v>
      </c>
      <c r="AR12" s="779">
        <v>2086.7</v>
      </c>
      <c r="AS12" s="831">
        <v>10900</v>
      </c>
      <c r="AT12" s="831">
        <v>10146.099999999999</v>
      </c>
      <c r="AU12" s="831">
        <v>93.0834862385321</v>
      </c>
      <c r="AV12" s="780"/>
      <c r="AW12" s="780"/>
      <c r="AX12" s="780"/>
      <c r="AY12" s="780"/>
      <c r="AZ12" s="777" t="s">
        <v>528</v>
      </c>
      <c r="BA12" s="829" t="s">
        <v>469</v>
      </c>
      <c r="BB12" s="779"/>
      <c r="BC12" s="781"/>
      <c r="BD12" s="779"/>
      <c r="BE12" s="779"/>
      <c r="BF12" s="779"/>
      <c r="BG12" s="779"/>
      <c r="BH12" s="779"/>
      <c r="BI12" s="779"/>
      <c r="BJ12" s="781"/>
      <c r="BK12" s="781"/>
      <c r="BL12" s="785">
        <v>0</v>
      </c>
      <c r="BM12" s="785">
        <v>0</v>
      </c>
      <c r="BO12" s="785">
        <v>10900</v>
      </c>
      <c r="BP12" s="785">
        <v>10146.099999999999</v>
      </c>
      <c r="BQ12" s="785">
        <v>93.0834862385321</v>
      </c>
      <c r="BR12" s="777" t="s">
        <v>528</v>
      </c>
      <c r="BS12" s="829" t="s">
        <v>469</v>
      </c>
      <c r="BT12" s="790">
        <v>1350</v>
      </c>
      <c r="BU12" s="785">
        <v>3612.5</v>
      </c>
      <c r="BV12" s="785">
        <v>1900</v>
      </c>
      <c r="BW12" s="821">
        <v>3039.1</v>
      </c>
      <c r="BX12" s="780"/>
      <c r="BY12" s="780"/>
      <c r="BZ12" s="780">
        <v>195</v>
      </c>
      <c r="CA12" s="780">
        <v>217.5</v>
      </c>
      <c r="CB12" s="780">
        <v>3445</v>
      </c>
      <c r="CC12" s="780">
        <v>6869.1</v>
      </c>
      <c r="CD12" s="780">
        <v>14345</v>
      </c>
      <c r="CE12" s="780">
        <v>17015.199999999997</v>
      </c>
      <c r="CF12" s="780">
        <v>118.61415127222025</v>
      </c>
      <c r="CG12" s="780"/>
      <c r="CJ12" s="780"/>
      <c r="CK12" s="780"/>
      <c r="CL12" s="781"/>
      <c r="CM12" s="828"/>
      <c r="CN12" s="781"/>
      <c r="CO12" s="781"/>
      <c r="CP12" s="779"/>
      <c r="CQ12" s="779"/>
      <c r="CR12" s="779"/>
      <c r="CS12" s="779"/>
      <c r="CT12" s="781"/>
      <c r="CU12" s="781"/>
      <c r="CV12" s="779"/>
      <c r="CW12" s="779"/>
      <c r="CX12" s="779"/>
    </row>
    <row r="13" spans="1:102" ht="12">
      <c r="A13" s="781" t="s">
        <v>529</v>
      </c>
      <c r="B13" s="828" t="s">
        <v>193</v>
      </c>
      <c r="C13" s="780">
        <v>4025</v>
      </c>
      <c r="D13" s="780">
        <v>1714.8</v>
      </c>
      <c r="E13" s="780"/>
      <c r="F13" s="780"/>
      <c r="G13" s="780">
        <v>4000</v>
      </c>
      <c r="H13" s="780">
        <v>1680.8</v>
      </c>
      <c r="I13" s="780">
        <v>25</v>
      </c>
      <c r="J13" s="780">
        <v>34</v>
      </c>
      <c r="K13" s="780"/>
      <c r="L13" s="780"/>
      <c r="M13" s="780"/>
      <c r="N13" s="780">
        <v>58</v>
      </c>
      <c r="O13" s="780">
        <v>6654</v>
      </c>
      <c r="P13" s="780">
        <v>9047.1</v>
      </c>
      <c r="Q13" s="781" t="s">
        <v>529</v>
      </c>
      <c r="R13" s="828" t="s">
        <v>193</v>
      </c>
      <c r="S13" s="779">
        <v>664</v>
      </c>
      <c r="T13" s="779">
        <v>1061.2</v>
      </c>
      <c r="U13" s="825"/>
      <c r="V13" s="825">
        <v>10</v>
      </c>
      <c r="W13" s="779">
        <v>4800</v>
      </c>
      <c r="X13" s="779">
        <v>6803.1</v>
      </c>
      <c r="Y13" s="779">
        <v>120</v>
      </c>
      <c r="Z13" s="779">
        <v>28.8</v>
      </c>
      <c r="AA13" s="779">
        <v>130</v>
      </c>
      <c r="AB13" s="779">
        <v>149</v>
      </c>
      <c r="AC13" s="779">
        <v>570</v>
      </c>
      <c r="AD13" s="779">
        <v>601.6</v>
      </c>
      <c r="AE13" s="779">
        <v>370</v>
      </c>
      <c r="AF13" s="779">
        <v>393.4</v>
      </c>
      <c r="AG13" s="779">
        <v>10679</v>
      </c>
      <c r="AH13" s="779">
        <v>10819.9</v>
      </c>
      <c r="AI13" s="781" t="s">
        <v>529</v>
      </c>
      <c r="AJ13" s="828" t="s">
        <v>193</v>
      </c>
      <c r="AK13" s="779">
        <v>264</v>
      </c>
      <c r="AL13" s="779">
        <v>1478.6</v>
      </c>
      <c r="AM13" s="779">
        <v>80</v>
      </c>
      <c r="AN13" s="779">
        <v>1040</v>
      </c>
      <c r="AO13" s="822">
        <v>332</v>
      </c>
      <c r="AP13" s="825">
        <v>583.3</v>
      </c>
      <c r="AQ13" s="779">
        <v>676</v>
      </c>
      <c r="AR13" s="779">
        <v>3101.8999999999996</v>
      </c>
      <c r="AS13" s="779">
        <v>11355</v>
      </c>
      <c r="AT13" s="779">
        <v>13921.8</v>
      </c>
      <c r="AU13" s="779">
        <v>122.60501981505945</v>
      </c>
      <c r="AV13" s="780"/>
      <c r="AW13" s="780"/>
      <c r="AX13" s="780"/>
      <c r="AY13" s="780"/>
      <c r="AZ13" s="777" t="s">
        <v>529</v>
      </c>
      <c r="BA13" s="829" t="s">
        <v>193</v>
      </c>
      <c r="BB13" s="779"/>
      <c r="BC13" s="781"/>
      <c r="BD13" s="779"/>
      <c r="BE13" s="779"/>
      <c r="BF13" s="779"/>
      <c r="BG13" s="779"/>
      <c r="BH13" s="779"/>
      <c r="BI13" s="779"/>
      <c r="BJ13" s="781"/>
      <c r="BK13" s="781"/>
      <c r="BL13" s="785">
        <v>0</v>
      </c>
      <c r="BM13" s="785">
        <v>0</v>
      </c>
      <c r="BO13" s="785">
        <v>11355</v>
      </c>
      <c r="BP13" s="785">
        <v>13921.8</v>
      </c>
      <c r="BQ13" s="785">
        <v>122.60501981505945</v>
      </c>
      <c r="BR13" s="777" t="s">
        <v>529</v>
      </c>
      <c r="BS13" s="829" t="s">
        <v>193</v>
      </c>
      <c r="BT13" s="790">
        <v>900</v>
      </c>
      <c r="BU13" s="785">
        <v>1258.3</v>
      </c>
      <c r="BV13" s="785">
        <v>1250</v>
      </c>
      <c r="BW13" s="821">
        <v>1293.4</v>
      </c>
      <c r="BX13" s="780"/>
      <c r="BY13" s="780"/>
      <c r="BZ13" s="780">
        <v>185</v>
      </c>
      <c r="CA13" s="780">
        <v>37.8</v>
      </c>
      <c r="CB13" s="780">
        <v>2335</v>
      </c>
      <c r="CC13" s="780">
        <v>2589.5</v>
      </c>
      <c r="CD13" s="780">
        <v>13690</v>
      </c>
      <c r="CE13" s="780">
        <v>16511.3</v>
      </c>
      <c r="CF13" s="780">
        <v>120.60847333820305</v>
      </c>
      <c r="CG13" s="780"/>
      <c r="CJ13" s="780"/>
      <c r="CK13" s="780"/>
      <c r="CL13" s="781"/>
      <c r="CM13" s="828"/>
      <c r="CN13" s="781"/>
      <c r="CO13" s="781"/>
      <c r="CP13" s="779"/>
      <c r="CQ13" s="779"/>
      <c r="CR13" s="779"/>
      <c r="CS13" s="779"/>
      <c r="CT13" s="781"/>
      <c r="CU13" s="781"/>
      <c r="CV13" s="779"/>
      <c r="CW13" s="779"/>
      <c r="CX13" s="779"/>
    </row>
    <row r="14" spans="1:102" ht="12">
      <c r="A14" s="781" t="s">
        <v>530</v>
      </c>
      <c r="B14" s="828" t="s">
        <v>194</v>
      </c>
      <c r="C14" s="780">
        <v>1250</v>
      </c>
      <c r="D14" s="780">
        <v>3149</v>
      </c>
      <c r="E14" s="780"/>
      <c r="F14" s="780"/>
      <c r="G14" s="780">
        <v>1210</v>
      </c>
      <c r="H14" s="780">
        <v>3104</v>
      </c>
      <c r="I14" s="780">
        <v>40</v>
      </c>
      <c r="J14" s="780">
        <v>45</v>
      </c>
      <c r="K14" s="780"/>
      <c r="L14" s="780"/>
      <c r="M14" s="780"/>
      <c r="N14" s="780">
        <v>50</v>
      </c>
      <c r="O14" s="780">
        <v>2940</v>
      </c>
      <c r="P14" s="780">
        <v>6523.700000000001</v>
      </c>
      <c r="Q14" s="781" t="s">
        <v>530</v>
      </c>
      <c r="R14" s="828" t="s">
        <v>194</v>
      </c>
      <c r="S14" s="779">
        <v>190</v>
      </c>
      <c r="T14" s="779">
        <v>700.1</v>
      </c>
      <c r="U14" s="825"/>
      <c r="V14" s="825">
        <v>224</v>
      </c>
      <c r="W14" s="779">
        <v>2600</v>
      </c>
      <c r="X14" s="779">
        <v>5497.1</v>
      </c>
      <c r="Y14" s="779"/>
      <c r="Z14" s="779"/>
      <c r="AA14" s="779">
        <v>50</v>
      </c>
      <c r="AB14" s="779"/>
      <c r="AC14" s="779"/>
      <c r="AD14" s="779">
        <v>2.5</v>
      </c>
      <c r="AE14" s="779">
        <v>100</v>
      </c>
      <c r="AF14" s="779">
        <v>100</v>
      </c>
      <c r="AG14" s="779">
        <v>4190</v>
      </c>
      <c r="AH14" s="779">
        <v>9722.7</v>
      </c>
      <c r="AI14" s="781" t="s">
        <v>530</v>
      </c>
      <c r="AJ14" s="828"/>
      <c r="AK14" s="779">
        <v>50</v>
      </c>
      <c r="AL14" s="779"/>
      <c r="AM14" s="779">
        <v>20</v>
      </c>
      <c r="AN14" s="779">
        <v>49.9</v>
      </c>
      <c r="AO14" s="822">
        <v>60</v>
      </c>
      <c r="AP14" s="825">
        <v>266.7</v>
      </c>
      <c r="AQ14" s="779">
        <v>130</v>
      </c>
      <c r="AR14" s="779">
        <v>316.59999999999997</v>
      </c>
      <c r="AS14" s="779">
        <v>4320</v>
      </c>
      <c r="AT14" s="779">
        <v>10039.300000000001</v>
      </c>
      <c r="AU14" s="779">
        <v>232.39120370370375</v>
      </c>
      <c r="AV14" s="780"/>
      <c r="AW14" s="780"/>
      <c r="AX14" s="780"/>
      <c r="AY14" s="780"/>
      <c r="AZ14" s="777" t="s">
        <v>530</v>
      </c>
      <c r="BA14" s="829" t="s">
        <v>194</v>
      </c>
      <c r="BB14" s="779"/>
      <c r="BC14" s="781"/>
      <c r="BD14" s="779"/>
      <c r="BE14" s="779"/>
      <c r="BF14" s="779"/>
      <c r="BG14" s="779"/>
      <c r="BH14" s="779"/>
      <c r="BI14" s="779"/>
      <c r="BJ14" s="781"/>
      <c r="BK14" s="781"/>
      <c r="BL14" s="785">
        <v>0</v>
      </c>
      <c r="BM14" s="785">
        <v>0</v>
      </c>
      <c r="BO14" s="785">
        <v>4320</v>
      </c>
      <c r="BP14" s="785">
        <v>10039.300000000001</v>
      </c>
      <c r="BQ14" s="785">
        <v>232.39120370370375</v>
      </c>
      <c r="BR14" s="777" t="s">
        <v>530</v>
      </c>
      <c r="BS14" s="829" t="s">
        <v>194</v>
      </c>
      <c r="BT14" s="790">
        <v>700</v>
      </c>
      <c r="BU14" s="785">
        <v>1082.8</v>
      </c>
      <c r="BV14" s="785">
        <v>750</v>
      </c>
      <c r="BW14" s="821">
        <v>1434.4</v>
      </c>
      <c r="BX14" s="780"/>
      <c r="BY14" s="780"/>
      <c r="BZ14" s="780">
        <v>90</v>
      </c>
      <c r="CA14" s="780">
        <v>81.6</v>
      </c>
      <c r="CB14" s="780">
        <v>1540</v>
      </c>
      <c r="CC14" s="780">
        <v>2598.7999999999997</v>
      </c>
      <c r="CD14" s="780">
        <v>5860</v>
      </c>
      <c r="CE14" s="780">
        <v>12638.1</v>
      </c>
      <c r="CF14" s="780">
        <v>215.66723549488054</v>
      </c>
      <c r="CG14" s="780"/>
      <c r="CJ14" s="780"/>
      <c r="CK14" s="780"/>
      <c r="CL14" s="781"/>
      <c r="CM14" s="828"/>
      <c r="CN14" s="781"/>
      <c r="CO14" s="781"/>
      <c r="CP14" s="779"/>
      <c r="CQ14" s="779"/>
      <c r="CR14" s="779"/>
      <c r="CS14" s="779"/>
      <c r="CT14" s="781"/>
      <c r="CU14" s="781"/>
      <c r="CV14" s="779"/>
      <c r="CW14" s="779"/>
      <c r="CX14" s="779"/>
    </row>
    <row r="15" spans="1:102" ht="12">
      <c r="A15" s="781" t="s">
        <v>531</v>
      </c>
      <c r="B15" s="828" t="s">
        <v>195</v>
      </c>
      <c r="C15" s="780">
        <v>3540</v>
      </c>
      <c r="D15" s="780">
        <v>4951.2</v>
      </c>
      <c r="E15" s="780"/>
      <c r="F15" s="780"/>
      <c r="G15" s="780">
        <v>3500</v>
      </c>
      <c r="H15" s="780">
        <v>4827.2</v>
      </c>
      <c r="I15" s="780">
        <v>40</v>
      </c>
      <c r="J15" s="780">
        <v>124</v>
      </c>
      <c r="K15" s="780"/>
      <c r="L15" s="780"/>
      <c r="M15" s="780">
        <v>50</v>
      </c>
      <c r="N15" s="780">
        <v>138</v>
      </c>
      <c r="O15" s="780">
        <v>3850</v>
      </c>
      <c r="P15" s="780">
        <v>7704.999999999999</v>
      </c>
      <c r="Q15" s="781" t="s">
        <v>531</v>
      </c>
      <c r="R15" s="828" t="s">
        <v>195</v>
      </c>
      <c r="S15" s="779">
        <v>400</v>
      </c>
      <c r="T15" s="779">
        <v>1261.4</v>
      </c>
      <c r="U15" s="825"/>
      <c r="V15" s="825"/>
      <c r="W15" s="779">
        <v>2600</v>
      </c>
      <c r="X15" s="779">
        <v>5497.4</v>
      </c>
      <c r="Y15" s="779"/>
      <c r="Z15" s="779"/>
      <c r="AA15" s="779"/>
      <c r="AB15" s="779"/>
      <c r="AC15" s="779">
        <v>400</v>
      </c>
      <c r="AD15" s="779">
        <v>708.8</v>
      </c>
      <c r="AE15" s="779">
        <v>450</v>
      </c>
      <c r="AF15" s="779">
        <v>237.4</v>
      </c>
      <c r="AG15" s="779">
        <v>7440</v>
      </c>
      <c r="AH15" s="779">
        <v>12794.199999999999</v>
      </c>
      <c r="AI15" s="781" t="s">
        <v>531</v>
      </c>
      <c r="AJ15" s="828" t="s">
        <v>195</v>
      </c>
      <c r="AK15" s="779"/>
      <c r="AL15" s="779">
        <v>2880</v>
      </c>
      <c r="AM15" s="779">
        <v>30</v>
      </c>
      <c r="AN15" s="779"/>
      <c r="AO15" s="822">
        <v>100</v>
      </c>
      <c r="AP15" s="825">
        <v>1156.7</v>
      </c>
      <c r="AQ15" s="779">
        <v>130</v>
      </c>
      <c r="AR15" s="779">
        <v>4036.7</v>
      </c>
      <c r="AS15" s="779">
        <v>7570</v>
      </c>
      <c r="AT15" s="779">
        <v>16830.899999999998</v>
      </c>
      <c r="AU15" s="779">
        <v>222.336856010568</v>
      </c>
      <c r="AV15" s="780"/>
      <c r="AW15" s="780"/>
      <c r="AX15" s="780"/>
      <c r="AY15" s="780"/>
      <c r="AZ15" s="777" t="s">
        <v>531</v>
      </c>
      <c r="BA15" s="829" t="s">
        <v>195</v>
      </c>
      <c r="BB15" s="779"/>
      <c r="BC15" s="781"/>
      <c r="BD15" s="779"/>
      <c r="BE15" s="779"/>
      <c r="BF15" s="786"/>
      <c r="BG15" s="786"/>
      <c r="BH15" s="779"/>
      <c r="BI15" s="779"/>
      <c r="BJ15" s="781"/>
      <c r="BK15" s="781"/>
      <c r="BL15" s="785">
        <v>0</v>
      </c>
      <c r="BM15" s="785">
        <v>0</v>
      </c>
      <c r="BO15" s="785">
        <v>7570</v>
      </c>
      <c r="BP15" s="785">
        <v>16830.899999999998</v>
      </c>
      <c r="BQ15" s="785">
        <v>222.336856010568</v>
      </c>
      <c r="BR15" s="777" t="s">
        <v>531</v>
      </c>
      <c r="BS15" s="829" t="s">
        <v>195</v>
      </c>
      <c r="BT15" s="790">
        <v>800</v>
      </c>
      <c r="BU15" s="785">
        <v>1443.7</v>
      </c>
      <c r="BV15" s="785">
        <v>1250</v>
      </c>
      <c r="BW15" s="821">
        <v>1619.7</v>
      </c>
      <c r="BX15" s="780"/>
      <c r="BY15" s="780"/>
      <c r="BZ15" s="780">
        <v>260</v>
      </c>
      <c r="CA15" s="780">
        <v>128.4</v>
      </c>
      <c r="CB15" s="780">
        <v>2310</v>
      </c>
      <c r="CC15" s="780">
        <v>3191.8</v>
      </c>
      <c r="CD15" s="780">
        <v>9880</v>
      </c>
      <c r="CE15" s="780">
        <v>20022.699999999997</v>
      </c>
      <c r="CF15" s="780">
        <v>202.65890688259108</v>
      </c>
      <c r="CG15" s="780"/>
      <c r="CJ15" s="780"/>
      <c r="CK15" s="780"/>
      <c r="CL15" s="781"/>
      <c r="CM15" s="828"/>
      <c r="CN15" s="781"/>
      <c r="CO15" s="781"/>
      <c r="CP15" s="779"/>
      <c r="CQ15" s="779"/>
      <c r="CR15" s="779"/>
      <c r="CS15" s="779"/>
      <c r="CT15" s="781"/>
      <c r="CU15" s="781"/>
      <c r="CV15" s="779"/>
      <c r="CW15" s="779"/>
      <c r="CX15" s="779"/>
    </row>
    <row r="16" spans="1:102" ht="12">
      <c r="A16" s="781"/>
      <c r="B16" s="828"/>
      <c r="C16" s="780"/>
      <c r="D16" s="780"/>
      <c r="E16" s="780"/>
      <c r="F16" s="780"/>
      <c r="G16" s="786"/>
      <c r="H16" s="786"/>
      <c r="I16" s="786"/>
      <c r="J16" s="786"/>
      <c r="K16" s="780"/>
      <c r="L16" s="786"/>
      <c r="M16" s="780"/>
      <c r="N16" s="786"/>
      <c r="O16" s="780"/>
      <c r="P16" s="780"/>
      <c r="Q16" s="781"/>
      <c r="R16" s="828"/>
      <c r="S16" s="779"/>
      <c r="T16" s="779"/>
      <c r="U16" s="830"/>
      <c r="V16" s="830"/>
      <c r="W16" s="779"/>
      <c r="X16" s="786"/>
      <c r="Y16" s="779"/>
      <c r="Z16" s="786"/>
      <c r="AA16" s="786"/>
      <c r="AB16" s="786"/>
      <c r="AC16" s="786"/>
      <c r="AD16" s="786"/>
      <c r="AE16" s="786"/>
      <c r="AF16" s="786"/>
      <c r="AG16" s="779"/>
      <c r="AH16" s="779"/>
      <c r="AI16" s="781"/>
      <c r="AJ16" s="828"/>
      <c r="AK16" s="786"/>
      <c r="AL16" s="786"/>
      <c r="AM16" s="786"/>
      <c r="AN16" s="779"/>
      <c r="AO16" s="822"/>
      <c r="AP16" s="830"/>
      <c r="AQ16" s="779"/>
      <c r="AR16" s="779"/>
      <c r="AS16" s="779"/>
      <c r="AT16" s="779"/>
      <c r="AU16" s="779"/>
      <c r="AV16" s="786"/>
      <c r="AW16" s="786"/>
      <c r="AX16" s="780"/>
      <c r="AY16" s="786"/>
      <c r="BA16" s="829"/>
      <c r="BB16" s="779"/>
      <c r="BC16" s="781"/>
      <c r="BD16" s="786"/>
      <c r="BE16" s="786"/>
      <c r="BF16" s="779"/>
      <c r="BG16" s="779"/>
      <c r="BH16" s="786"/>
      <c r="BI16" s="779"/>
      <c r="BJ16" s="781"/>
      <c r="BK16" s="781"/>
      <c r="BL16" s="785"/>
      <c r="BM16" s="785"/>
      <c r="BO16" s="785"/>
      <c r="BP16" s="785"/>
      <c r="BQ16" s="785"/>
      <c r="BS16" s="829"/>
      <c r="BT16" s="790"/>
      <c r="BV16" s="785"/>
      <c r="BW16" s="821"/>
      <c r="BX16" s="780"/>
      <c r="BY16" s="780"/>
      <c r="BZ16" s="780"/>
      <c r="CA16" s="780"/>
      <c r="CB16" s="780"/>
      <c r="CC16" s="780"/>
      <c r="CD16" s="780"/>
      <c r="CE16" s="780"/>
      <c r="CF16" s="780"/>
      <c r="CG16" s="780"/>
      <c r="CJ16" s="780"/>
      <c r="CK16" s="786"/>
      <c r="CL16" s="781"/>
      <c r="CM16" s="828"/>
      <c r="CN16" s="781"/>
      <c r="CO16" s="781"/>
      <c r="CP16" s="786"/>
      <c r="CQ16" s="786"/>
      <c r="CR16" s="786"/>
      <c r="CS16" s="786"/>
      <c r="CT16" s="781"/>
      <c r="CU16" s="781"/>
      <c r="CV16" s="779"/>
      <c r="CW16" s="779"/>
      <c r="CX16" s="779"/>
    </row>
    <row r="17" spans="1:102" ht="12">
      <c r="A17" s="781" t="s">
        <v>532</v>
      </c>
      <c r="B17" s="828" t="s">
        <v>196</v>
      </c>
      <c r="C17" s="780">
        <v>3505</v>
      </c>
      <c r="D17" s="780">
        <v>5624.2</v>
      </c>
      <c r="E17" s="780"/>
      <c r="F17" s="780"/>
      <c r="G17" s="780">
        <v>3465</v>
      </c>
      <c r="H17" s="780">
        <v>5612.2</v>
      </c>
      <c r="I17" s="780">
        <v>40</v>
      </c>
      <c r="J17" s="780">
        <v>12</v>
      </c>
      <c r="K17" s="780"/>
      <c r="L17" s="780"/>
      <c r="M17" s="780">
        <v>110</v>
      </c>
      <c r="N17" s="780">
        <v>6</v>
      </c>
      <c r="O17" s="780">
        <v>5773</v>
      </c>
      <c r="P17" s="780">
        <v>27719.600000000002</v>
      </c>
      <c r="Q17" s="781" t="s">
        <v>532</v>
      </c>
      <c r="R17" s="828" t="s">
        <v>196</v>
      </c>
      <c r="S17" s="779">
        <v>700</v>
      </c>
      <c r="T17" s="779">
        <v>1270.8</v>
      </c>
      <c r="U17" s="825">
        <v>500</v>
      </c>
      <c r="V17" s="825">
        <v>14470.7</v>
      </c>
      <c r="W17" s="779">
        <v>3763</v>
      </c>
      <c r="X17" s="779">
        <v>8363.2</v>
      </c>
      <c r="Y17" s="779"/>
      <c r="Z17" s="779">
        <v>132</v>
      </c>
      <c r="AA17" s="779"/>
      <c r="AB17" s="779"/>
      <c r="AC17" s="779">
        <v>410</v>
      </c>
      <c r="AD17" s="779">
        <v>3047.4</v>
      </c>
      <c r="AE17" s="779">
        <v>400</v>
      </c>
      <c r="AF17" s="779">
        <v>435.5</v>
      </c>
      <c r="AG17" s="779">
        <v>9388</v>
      </c>
      <c r="AH17" s="779">
        <v>33349.8</v>
      </c>
      <c r="AI17" s="781" t="s">
        <v>532</v>
      </c>
      <c r="AJ17" s="828" t="s">
        <v>196</v>
      </c>
      <c r="AK17" s="779">
        <v>200</v>
      </c>
      <c r="AL17" s="779">
        <v>2995.1</v>
      </c>
      <c r="AM17" s="779">
        <v>125</v>
      </c>
      <c r="AN17" s="779">
        <v>196</v>
      </c>
      <c r="AO17" s="822">
        <v>200</v>
      </c>
      <c r="AP17" s="825">
        <v>1000</v>
      </c>
      <c r="AQ17" s="779">
        <v>525</v>
      </c>
      <c r="AR17" s="779">
        <v>4191.1</v>
      </c>
      <c r="AS17" s="779">
        <v>9913</v>
      </c>
      <c r="AT17" s="779">
        <v>37540.9</v>
      </c>
      <c r="AU17" s="779">
        <v>378.7037223847473</v>
      </c>
      <c r="AV17" s="780"/>
      <c r="AW17" s="780"/>
      <c r="AX17" s="780"/>
      <c r="AY17" s="780"/>
      <c r="AZ17" s="777" t="s">
        <v>532</v>
      </c>
      <c r="BA17" s="829" t="s">
        <v>196</v>
      </c>
      <c r="BB17" s="779"/>
      <c r="BC17" s="781"/>
      <c r="BD17" s="779"/>
      <c r="BE17" s="779"/>
      <c r="BF17" s="779"/>
      <c r="BG17" s="779"/>
      <c r="BH17" s="779"/>
      <c r="BI17" s="779"/>
      <c r="BJ17" s="781"/>
      <c r="BK17" s="781"/>
      <c r="BL17" s="785">
        <v>0</v>
      </c>
      <c r="BM17" s="785">
        <v>0</v>
      </c>
      <c r="BO17" s="785">
        <v>9913</v>
      </c>
      <c r="BP17" s="785">
        <v>37540.9</v>
      </c>
      <c r="BQ17" s="785">
        <v>378.7037223847473</v>
      </c>
      <c r="BR17" s="777" t="s">
        <v>532</v>
      </c>
      <c r="BS17" s="829" t="s">
        <v>196</v>
      </c>
      <c r="BT17" s="790">
        <v>800</v>
      </c>
      <c r="BU17" s="785">
        <v>910.9</v>
      </c>
      <c r="BV17" s="785">
        <v>1250</v>
      </c>
      <c r="BW17" s="821">
        <v>1268.6</v>
      </c>
      <c r="BX17" s="780"/>
      <c r="BY17" s="780"/>
      <c r="BZ17" s="780">
        <v>280</v>
      </c>
      <c r="CA17" s="780">
        <v>109.6</v>
      </c>
      <c r="CB17" s="780">
        <v>2330</v>
      </c>
      <c r="CC17" s="780">
        <v>2289.1</v>
      </c>
      <c r="CD17" s="780">
        <v>12243</v>
      </c>
      <c r="CE17" s="780">
        <v>39830</v>
      </c>
      <c r="CF17" s="780">
        <v>325.32875929102346</v>
      </c>
      <c r="CG17" s="780"/>
      <c r="CJ17" s="780"/>
      <c r="CK17" s="780"/>
      <c r="CL17" s="781"/>
      <c r="CM17" s="828"/>
      <c r="CN17" s="781"/>
      <c r="CO17" s="781"/>
      <c r="CP17" s="779"/>
      <c r="CQ17" s="779"/>
      <c r="CR17" s="779"/>
      <c r="CS17" s="779"/>
      <c r="CT17" s="781"/>
      <c r="CU17" s="781"/>
      <c r="CV17" s="779"/>
      <c r="CW17" s="779"/>
      <c r="CX17" s="779"/>
    </row>
    <row r="18" spans="1:102" ht="12">
      <c r="A18" s="781" t="s">
        <v>533</v>
      </c>
      <c r="B18" s="828" t="s">
        <v>197</v>
      </c>
      <c r="C18" s="780">
        <v>4160</v>
      </c>
      <c r="D18" s="780">
        <v>5042.4</v>
      </c>
      <c r="E18" s="780" t="s">
        <v>450</v>
      </c>
      <c r="F18" s="780"/>
      <c r="G18" s="780">
        <v>4100</v>
      </c>
      <c r="H18" s="780">
        <v>4957.4</v>
      </c>
      <c r="I18" s="780">
        <v>60</v>
      </c>
      <c r="J18" s="780">
        <v>85</v>
      </c>
      <c r="K18" s="780"/>
      <c r="L18" s="780"/>
      <c r="M18" s="780"/>
      <c r="N18" s="780">
        <v>232</v>
      </c>
      <c r="O18" s="780">
        <v>4360</v>
      </c>
      <c r="P18" s="780">
        <v>13300.2</v>
      </c>
      <c r="Q18" s="781" t="s">
        <v>533</v>
      </c>
      <c r="R18" s="828" t="s">
        <v>197</v>
      </c>
      <c r="S18" s="779">
        <v>700</v>
      </c>
      <c r="T18" s="779">
        <v>1268.7</v>
      </c>
      <c r="U18" s="825">
        <v>120</v>
      </c>
      <c r="V18" s="825"/>
      <c r="W18" s="779">
        <v>3510</v>
      </c>
      <c r="X18" s="779">
        <v>10945.5</v>
      </c>
      <c r="Y18" s="779"/>
      <c r="Z18" s="779"/>
      <c r="AA18" s="779">
        <v>30</v>
      </c>
      <c r="AB18" s="779">
        <v>105</v>
      </c>
      <c r="AC18" s="779"/>
      <c r="AD18" s="779">
        <v>638</v>
      </c>
      <c r="AE18" s="779"/>
      <c r="AF18" s="779">
        <v>343</v>
      </c>
      <c r="AG18" s="779">
        <v>8520</v>
      </c>
      <c r="AH18" s="779">
        <v>18574.6</v>
      </c>
      <c r="AI18" s="781" t="s">
        <v>533</v>
      </c>
      <c r="AJ18" s="828" t="s">
        <v>197</v>
      </c>
      <c r="AK18" s="779">
        <v>150</v>
      </c>
      <c r="AL18" s="779">
        <v>1344</v>
      </c>
      <c r="AM18" s="779">
        <v>110</v>
      </c>
      <c r="AN18" s="779">
        <v>60</v>
      </c>
      <c r="AO18" s="822">
        <v>350</v>
      </c>
      <c r="AP18" s="825">
        <v>2122.6</v>
      </c>
      <c r="AQ18" s="779">
        <v>610</v>
      </c>
      <c r="AR18" s="779">
        <v>3526.6</v>
      </c>
      <c r="AS18" s="779">
        <v>9130</v>
      </c>
      <c r="AT18" s="779">
        <v>22101.199999999997</v>
      </c>
      <c r="AU18" s="779">
        <v>242.07228915662648</v>
      </c>
      <c r="AV18" s="780"/>
      <c r="AW18" s="780"/>
      <c r="AX18" s="779"/>
      <c r="AY18" s="780"/>
      <c r="AZ18" s="777" t="s">
        <v>533</v>
      </c>
      <c r="BA18" s="829" t="s">
        <v>197</v>
      </c>
      <c r="BB18" s="779"/>
      <c r="BC18" s="781"/>
      <c r="BD18" s="779"/>
      <c r="BE18" s="779"/>
      <c r="BF18" s="779"/>
      <c r="BG18" s="779"/>
      <c r="BH18" s="779"/>
      <c r="BI18" s="779"/>
      <c r="BJ18" s="781"/>
      <c r="BK18" s="781"/>
      <c r="BL18" s="785">
        <v>0</v>
      </c>
      <c r="BM18" s="785">
        <v>0</v>
      </c>
      <c r="BO18" s="785">
        <v>9130</v>
      </c>
      <c r="BP18" s="785">
        <v>22101.199999999997</v>
      </c>
      <c r="BQ18" s="785">
        <v>242.07228915662648</v>
      </c>
      <c r="BR18" s="777" t="s">
        <v>533</v>
      </c>
      <c r="BS18" s="829" t="s">
        <v>197</v>
      </c>
      <c r="BT18" s="790">
        <v>1150</v>
      </c>
      <c r="BU18" s="785">
        <v>2999.9</v>
      </c>
      <c r="BV18" s="785">
        <v>1250</v>
      </c>
      <c r="BW18" s="821">
        <v>1143</v>
      </c>
      <c r="BX18" s="780"/>
      <c r="BY18" s="780"/>
      <c r="BZ18" s="780">
        <v>280</v>
      </c>
      <c r="CA18" s="780">
        <v>98.1</v>
      </c>
      <c r="CB18" s="780">
        <v>2680</v>
      </c>
      <c r="CC18" s="780">
        <v>4241</v>
      </c>
      <c r="CD18" s="780">
        <v>11810</v>
      </c>
      <c r="CE18" s="780">
        <v>26342.199999999997</v>
      </c>
      <c r="CF18" s="780">
        <v>223.04995766299746</v>
      </c>
      <c r="CG18" s="780"/>
      <c r="CJ18" s="779"/>
      <c r="CK18" s="780"/>
      <c r="CL18" s="781"/>
      <c r="CM18" s="828"/>
      <c r="CN18" s="781"/>
      <c r="CO18" s="781"/>
      <c r="CP18" s="779"/>
      <c r="CQ18" s="779"/>
      <c r="CR18" s="779"/>
      <c r="CS18" s="779"/>
      <c r="CT18" s="781"/>
      <c r="CU18" s="781"/>
      <c r="CV18" s="779"/>
      <c r="CW18" s="779"/>
      <c r="CX18" s="779"/>
    </row>
    <row r="19" spans="1:102" ht="12">
      <c r="A19" s="781" t="s">
        <v>284</v>
      </c>
      <c r="B19" s="828" t="s">
        <v>198</v>
      </c>
      <c r="C19" s="780">
        <v>3040</v>
      </c>
      <c r="D19" s="780">
        <v>5688.6</v>
      </c>
      <c r="E19" s="780"/>
      <c r="F19" s="780"/>
      <c r="G19" s="780">
        <v>3000</v>
      </c>
      <c r="H19" s="780">
        <v>5592.6</v>
      </c>
      <c r="I19" s="780">
        <v>40</v>
      </c>
      <c r="J19" s="780">
        <v>96</v>
      </c>
      <c r="K19" s="780"/>
      <c r="L19" s="780"/>
      <c r="M19" s="780"/>
      <c r="N19" s="780">
        <v>58</v>
      </c>
      <c r="O19" s="780">
        <v>8074.1</v>
      </c>
      <c r="P19" s="780">
        <v>18094.4</v>
      </c>
      <c r="Q19" s="781" t="s">
        <v>284</v>
      </c>
      <c r="R19" s="828" t="s">
        <v>198</v>
      </c>
      <c r="S19" s="779">
        <v>800</v>
      </c>
      <c r="T19" s="779">
        <v>1366</v>
      </c>
      <c r="U19" s="825">
        <v>494.1</v>
      </c>
      <c r="V19" s="825"/>
      <c r="W19" s="779">
        <v>5180</v>
      </c>
      <c r="X19" s="779">
        <v>15282.9</v>
      </c>
      <c r="Y19" s="779">
        <v>50</v>
      </c>
      <c r="Z19" s="779"/>
      <c r="AA19" s="779"/>
      <c r="AB19" s="779"/>
      <c r="AC19" s="779">
        <v>500</v>
      </c>
      <c r="AD19" s="779">
        <v>565.5</v>
      </c>
      <c r="AE19" s="779">
        <v>1050</v>
      </c>
      <c r="AF19" s="779">
        <v>880</v>
      </c>
      <c r="AG19" s="779">
        <v>11114.1</v>
      </c>
      <c r="AH19" s="779">
        <v>23841</v>
      </c>
      <c r="AI19" s="781" t="s">
        <v>284</v>
      </c>
      <c r="AJ19" s="828" t="s">
        <v>198</v>
      </c>
      <c r="AK19" s="779">
        <v>384</v>
      </c>
      <c r="AL19" s="779">
        <v>960</v>
      </c>
      <c r="AM19" s="779">
        <v>80</v>
      </c>
      <c r="AN19" s="779">
        <v>111.3</v>
      </c>
      <c r="AO19" s="822"/>
      <c r="AP19" s="825"/>
      <c r="AQ19" s="779">
        <v>464</v>
      </c>
      <c r="AR19" s="779">
        <v>1071.3</v>
      </c>
      <c r="AS19" s="779">
        <v>11578.1</v>
      </c>
      <c r="AT19" s="779">
        <v>24912.3</v>
      </c>
      <c r="AU19" s="779">
        <v>215.16742816178817</v>
      </c>
      <c r="AV19" s="780"/>
      <c r="AW19" s="780"/>
      <c r="AX19" s="780"/>
      <c r="AY19" s="780"/>
      <c r="AZ19" s="777" t="s">
        <v>284</v>
      </c>
      <c r="BA19" s="829" t="s">
        <v>198</v>
      </c>
      <c r="BB19" s="779"/>
      <c r="BC19" s="781"/>
      <c r="BD19" s="779"/>
      <c r="BE19" s="779"/>
      <c r="BF19" s="779"/>
      <c r="BG19" s="779"/>
      <c r="BH19" s="779"/>
      <c r="BI19" s="779"/>
      <c r="BJ19" s="781"/>
      <c r="BK19" s="781"/>
      <c r="BL19" s="785">
        <v>0</v>
      </c>
      <c r="BM19" s="785">
        <v>0</v>
      </c>
      <c r="BO19" s="785">
        <v>11578.1</v>
      </c>
      <c r="BP19" s="785">
        <v>24912.3</v>
      </c>
      <c r="BQ19" s="785">
        <v>215.16742816178817</v>
      </c>
      <c r="BR19" s="777" t="s">
        <v>284</v>
      </c>
      <c r="BS19" s="829" t="s">
        <v>198</v>
      </c>
      <c r="BT19" s="790">
        <v>750</v>
      </c>
      <c r="BU19" s="785">
        <v>620</v>
      </c>
      <c r="BV19" s="785">
        <v>750</v>
      </c>
      <c r="BW19" s="821">
        <v>1084.5</v>
      </c>
      <c r="BX19" s="780"/>
      <c r="BY19" s="780"/>
      <c r="BZ19" s="780">
        <v>200</v>
      </c>
      <c r="CA19" s="780">
        <v>67.2</v>
      </c>
      <c r="CB19" s="780">
        <v>1700</v>
      </c>
      <c r="CC19" s="780">
        <v>1771.7</v>
      </c>
      <c r="CD19" s="780">
        <v>13278.1</v>
      </c>
      <c r="CE19" s="780">
        <v>26684</v>
      </c>
      <c r="CF19" s="780">
        <v>200.96248710282345</v>
      </c>
      <c r="CG19" s="780"/>
      <c r="CJ19" s="780"/>
      <c r="CK19" s="780"/>
      <c r="CL19" s="781"/>
      <c r="CM19" s="828"/>
      <c r="CN19" s="781"/>
      <c r="CO19" s="781"/>
      <c r="CP19" s="779"/>
      <c r="CQ19" s="779"/>
      <c r="CR19" s="779"/>
      <c r="CS19" s="779"/>
      <c r="CT19" s="781"/>
      <c r="CU19" s="781"/>
      <c r="CV19" s="779"/>
      <c r="CW19" s="779"/>
      <c r="CX19" s="779"/>
    </row>
    <row r="20" spans="1:102" ht="12">
      <c r="A20" s="781" t="s">
        <v>285</v>
      </c>
      <c r="B20" s="828" t="s">
        <v>199</v>
      </c>
      <c r="C20" s="780">
        <v>3048</v>
      </c>
      <c r="D20" s="780">
        <v>2500.9</v>
      </c>
      <c r="E20" s="780"/>
      <c r="F20" s="780"/>
      <c r="G20" s="780">
        <v>3000</v>
      </c>
      <c r="H20" s="780">
        <v>2442.9</v>
      </c>
      <c r="I20" s="780">
        <v>48</v>
      </c>
      <c r="J20" s="780">
        <v>58</v>
      </c>
      <c r="K20" s="780"/>
      <c r="L20" s="780"/>
      <c r="M20" s="780">
        <v>100</v>
      </c>
      <c r="N20" s="780">
        <v>100</v>
      </c>
      <c r="O20" s="780">
        <v>3535</v>
      </c>
      <c r="P20" s="780">
        <v>5211.1</v>
      </c>
      <c r="Q20" s="781" t="s">
        <v>285</v>
      </c>
      <c r="R20" s="828" t="s">
        <v>199</v>
      </c>
      <c r="S20" s="779">
        <v>400</v>
      </c>
      <c r="T20" s="779">
        <v>786.1</v>
      </c>
      <c r="U20" s="825"/>
      <c r="V20" s="825"/>
      <c r="W20" s="779">
        <v>2800</v>
      </c>
      <c r="X20" s="779">
        <v>3621.5</v>
      </c>
      <c r="Y20" s="779"/>
      <c r="Z20" s="779"/>
      <c r="AA20" s="779"/>
      <c r="AB20" s="779">
        <v>395.5</v>
      </c>
      <c r="AC20" s="779"/>
      <c r="AD20" s="779">
        <v>96</v>
      </c>
      <c r="AE20" s="779">
        <v>335</v>
      </c>
      <c r="AF20" s="779">
        <v>312</v>
      </c>
      <c r="AG20" s="779">
        <v>6683</v>
      </c>
      <c r="AH20" s="779">
        <v>7812</v>
      </c>
      <c r="AI20" s="781" t="s">
        <v>285</v>
      </c>
      <c r="AJ20" s="828" t="s">
        <v>199</v>
      </c>
      <c r="AK20" s="779"/>
      <c r="AL20" s="779">
        <v>1353.6</v>
      </c>
      <c r="AM20" s="779">
        <v>50</v>
      </c>
      <c r="AN20" s="779">
        <v>289</v>
      </c>
      <c r="AO20" s="822">
        <v>250</v>
      </c>
      <c r="AP20" s="825">
        <v>205.4</v>
      </c>
      <c r="AQ20" s="779">
        <v>300</v>
      </c>
      <c r="AR20" s="779">
        <v>1848</v>
      </c>
      <c r="AS20" s="779">
        <v>6983</v>
      </c>
      <c r="AT20" s="779">
        <v>9660</v>
      </c>
      <c r="AU20" s="779">
        <v>138.33595875698123</v>
      </c>
      <c r="AV20" s="780"/>
      <c r="AW20" s="780"/>
      <c r="AX20" s="780"/>
      <c r="AY20" s="780"/>
      <c r="AZ20" s="777" t="s">
        <v>285</v>
      </c>
      <c r="BA20" s="829" t="s">
        <v>199</v>
      </c>
      <c r="BB20" s="779"/>
      <c r="BC20" s="781"/>
      <c r="BD20" s="779"/>
      <c r="BE20" s="779"/>
      <c r="BF20" s="786"/>
      <c r="BG20" s="786"/>
      <c r="BH20" s="779"/>
      <c r="BI20" s="779"/>
      <c r="BJ20" s="781"/>
      <c r="BK20" s="781"/>
      <c r="BL20" s="785">
        <v>0</v>
      </c>
      <c r="BM20" s="785">
        <v>0</v>
      </c>
      <c r="BO20" s="785">
        <v>6983</v>
      </c>
      <c r="BP20" s="785">
        <v>9660</v>
      </c>
      <c r="BQ20" s="785">
        <v>138.33595875698123</v>
      </c>
      <c r="BR20" s="777" t="s">
        <v>285</v>
      </c>
      <c r="BS20" s="829" t="s">
        <v>199</v>
      </c>
      <c r="BT20" s="790">
        <v>1150</v>
      </c>
      <c r="BU20" s="785">
        <v>1504.4</v>
      </c>
      <c r="BV20" s="785">
        <v>750</v>
      </c>
      <c r="BW20" s="821">
        <v>2953.5</v>
      </c>
      <c r="BX20" s="780"/>
      <c r="BY20" s="780"/>
      <c r="BZ20" s="780">
        <v>180</v>
      </c>
      <c r="CA20" s="780">
        <v>184.8</v>
      </c>
      <c r="CB20" s="780">
        <v>2080</v>
      </c>
      <c r="CC20" s="780">
        <v>4642.7</v>
      </c>
      <c r="CD20" s="780">
        <v>9063</v>
      </c>
      <c r="CE20" s="780">
        <v>14302.7</v>
      </c>
      <c r="CF20" s="780">
        <v>157.8141895619552</v>
      </c>
      <c r="CG20" s="780"/>
      <c r="CJ20" s="780"/>
      <c r="CK20" s="780"/>
      <c r="CL20" s="781"/>
      <c r="CM20" s="828"/>
      <c r="CN20" s="781"/>
      <c r="CO20" s="781"/>
      <c r="CP20" s="779"/>
      <c r="CQ20" s="779"/>
      <c r="CR20" s="779"/>
      <c r="CS20" s="779"/>
      <c r="CT20" s="781"/>
      <c r="CU20" s="781"/>
      <c r="CV20" s="779"/>
      <c r="CW20" s="779"/>
      <c r="CX20" s="779"/>
    </row>
    <row r="21" spans="1:102" ht="12">
      <c r="A21" s="781"/>
      <c r="B21" s="828"/>
      <c r="C21" s="780"/>
      <c r="D21" s="780"/>
      <c r="E21" s="780"/>
      <c r="F21" s="780"/>
      <c r="G21" s="786"/>
      <c r="H21" s="779"/>
      <c r="I21" s="779"/>
      <c r="J21" s="779"/>
      <c r="K21" s="780"/>
      <c r="L21" s="786"/>
      <c r="M21" s="780"/>
      <c r="N21" s="786"/>
      <c r="O21" s="780"/>
      <c r="P21" s="780"/>
      <c r="Q21" s="781"/>
      <c r="R21" s="828"/>
      <c r="S21" s="779"/>
      <c r="T21" s="779"/>
      <c r="U21" s="830"/>
      <c r="V21" s="830"/>
      <c r="W21" s="779"/>
      <c r="X21" s="786"/>
      <c r="Y21" s="779"/>
      <c r="Z21" s="786"/>
      <c r="AA21" s="786"/>
      <c r="AB21" s="786"/>
      <c r="AC21" s="786"/>
      <c r="AD21" s="786"/>
      <c r="AE21" s="786"/>
      <c r="AF21" s="786"/>
      <c r="AG21" s="779"/>
      <c r="AH21" s="779"/>
      <c r="AI21" s="781"/>
      <c r="AJ21" s="828"/>
      <c r="AK21" s="786"/>
      <c r="AL21" s="786"/>
      <c r="AM21" s="786"/>
      <c r="AN21" s="779"/>
      <c r="AO21" s="822"/>
      <c r="AP21" s="830"/>
      <c r="AQ21" s="779"/>
      <c r="AR21" s="779"/>
      <c r="AS21" s="779"/>
      <c r="AT21" s="779"/>
      <c r="AU21" s="779"/>
      <c r="AV21" s="786"/>
      <c r="AW21" s="786"/>
      <c r="AX21" s="780"/>
      <c r="AY21" s="786"/>
      <c r="BA21" s="829"/>
      <c r="BB21" s="779"/>
      <c r="BC21" s="781"/>
      <c r="BD21" s="786"/>
      <c r="BE21" s="786"/>
      <c r="BF21" s="779"/>
      <c r="BG21" s="779"/>
      <c r="BH21" s="786"/>
      <c r="BI21" s="779"/>
      <c r="BJ21" s="781"/>
      <c r="BK21" s="781"/>
      <c r="BL21" s="785"/>
      <c r="BM21" s="785"/>
      <c r="BO21" s="785"/>
      <c r="BP21" s="785"/>
      <c r="BQ21" s="785"/>
      <c r="BS21" s="829"/>
      <c r="BT21" s="790"/>
      <c r="BW21" s="821"/>
      <c r="BX21" s="780"/>
      <c r="BY21" s="780"/>
      <c r="BZ21" s="780"/>
      <c r="CA21" s="780"/>
      <c r="CB21" s="780"/>
      <c r="CC21" s="780"/>
      <c r="CD21" s="780"/>
      <c r="CE21" s="780"/>
      <c r="CF21" s="780"/>
      <c r="CG21" s="780"/>
      <c r="CJ21" s="780"/>
      <c r="CK21" s="786"/>
      <c r="CL21" s="781"/>
      <c r="CM21" s="828"/>
      <c r="CN21" s="781"/>
      <c r="CO21" s="781"/>
      <c r="CP21" s="786"/>
      <c r="CQ21" s="786"/>
      <c r="CR21" s="786"/>
      <c r="CS21" s="786"/>
      <c r="CT21" s="781"/>
      <c r="CU21" s="781"/>
      <c r="CV21" s="779"/>
      <c r="CW21" s="779"/>
      <c r="CX21" s="779"/>
    </row>
    <row r="22" spans="1:102" ht="12">
      <c r="A22" s="781" t="s">
        <v>277</v>
      </c>
      <c r="B22" s="828" t="s">
        <v>200</v>
      </c>
      <c r="C22" s="780">
        <v>2055</v>
      </c>
      <c r="D22" s="780">
        <v>2159.8</v>
      </c>
      <c r="E22" s="780"/>
      <c r="F22" s="780"/>
      <c r="G22" s="780">
        <v>2000</v>
      </c>
      <c r="H22" s="780">
        <v>2155.8</v>
      </c>
      <c r="I22" s="780">
        <v>55</v>
      </c>
      <c r="J22" s="780">
        <v>4</v>
      </c>
      <c r="K22" s="780"/>
      <c r="L22" s="780"/>
      <c r="M22" s="780"/>
      <c r="N22" s="780">
        <v>36</v>
      </c>
      <c r="O22" s="780">
        <v>9830</v>
      </c>
      <c r="P22" s="780">
        <v>15663.3</v>
      </c>
      <c r="Q22" s="781" t="s">
        <v>277</v>
      </c>
      <c r="R22" s="828" t="s">
        <v>200</v>
      </c>
      <c r="S22" s="779">
        <v>680</v>
      </c>
      <c r="T22" s="779">
        <v>688.6</v>
      </c>
      <c r="U22" s="825">
        <v>8400</v>
      </c>
      <c r="V22" s="825">
        <v>10970.4</v>
      </c>
      <c r="W22" s="779">
        <v>550</v>
      </c>
      <c r="X22" s="779">
        <v>3992.3</v>
      </c>
      <c r="Y22" s="779"/>
      <c r="Z22" s="779"/>
      <c r="AA22" s="779"/>
      <c r="AB22" s="779"/>
      <c r="AC22" s="779"/>
      <c r="AD22" s="779"/>
      <c r="AE22" s="779">
        <v>200</v>
      </c>
      <c r="AF22" s="779">
        <v>12</v>
      </c>
      <c r="AG22" s="779">
        <v>11885</v>
      </c>
      <c r="AH22" s="779">
        <v>17859.1</v>
      </c>
      <c r="AI22" s="781" t="s">
        <v>277</v>
      </c>
      <c r="AJ22" s="828" t="s">
        <v>200</v>
      </c>
      <c r="AK22" s="779">
        <v>50</v>
      </c>
      <c r="AL22" s="779"/>
      <c r="AM22" s="779">
        <v>100</v>
      </c>
      <c r="AN22" s="779">
        <v>143.4</v>
      </c>
      <c r="AO22" s="822">
        <v>300</v>
      </c>
      <c r="AP22" s="825">
        <v>963.2</v>
      </c>
      <c r="AQ22" s="779">
        <v>450</v>
      </c>
      <c r="AR22" s="779">
        <v>1106.6000000000001</v>
      </c>
      <c r="AS22" s="779">
        <v>12335</v>
      </c>
      <c r="AT22" s="779">
        <v>18965.699999999997</v>
      </c>
      <c r="AU22" s="779">
        <v>153.7551682205107</v>
      </c>
      <c r="AV22" s="780"/>
      <c r="AW22" s="780"/>
      <c r="AX22" s="780"/>
      <c r="AY22" s="780"/>
      <c r="AZ22" s="777" t="s">
        <v>277</v>
      </c>
      <c r="BA22" s="829" t="s">
        <v>200</v>
      </c>
      <c r="BB22" s="779"/>
      <c r="BC22" s="781"/>
      <c r="BD22" s="779"/>
      <c r="BE22" s="779"/>
      <c r="BF22" s="779"/>
      <c r="BG22" s="779"/>
      <c r="BH22" s="779"/>
      <c r="BI22" s="779"/>
      <c r="BJ22" s="781"/>
      <c r="BK22" s="781"/>
      <c r="BL22" s="785">
        <v>0</v>
      </c>
      <c r="BM22" s="785">
        <v>0</v>
      </c>
      <c r="BO22" s="785">
        <v>12335</v>
      </c>
      <c r="BP22" s="785">
        <v>18965.699999999997</v>
      </c>
      <c r="BQ22" s="785">
        <v>153.7551682205107</v>
      </c>
      <c r="BR22" s="777" t="s">
        <v>277</v>
      </c>
      <c r="BS22" s="829" t="s">
        <v>200</v>
      </c>
      <c r="BT22" s="790">
        <v>600</v>
      </c>
      <c r="BU22" s="785">
        <v>766</v>
      </c>
      <c r="BV22" s="785">
        <v>1050</v>
      </c>
      <c r="BW22" s="821">
        <v>1220.3</v>
      </c>
      <c r="BX22" s="780"/>
      <c r="BY22" s="780"/>
      <c r="BZ22" s="780">
        <v>175</v>
      </c>
      <c r="CA22" s="780">
        <v>89.5</v>
      </c>
      <c r="CB22" s="780">
        <v>1825</v>
      </c>
      <c r="CC22" s="780">
        <v>2075.8</v>
      </c>
      <c r="CD22" s="780">
        <v>14160</v>
      </c>
      <c r="CE22" s="780">
        <v>21041.499999999996</v>
      </c>
      <c r="CF22" s="780">
        <v>148.5981638418079</v>
      </c>
      <c r="CG22" s="780"/>
      <c r="CJ22" s="780"/>
      <c r="CK22" s="780"/>
      <c r="CL22" s="781"/>
      <c r="CM22" s="828"/>
      <c r="CN22" s="781"/>
      <c r="CO22" s="781"/>
      <c r="CP22" s="779"/>
      <c r="CQ22" s="779"/>
      <c r="CR22" s="779"/>
      <c r="CS22" s="779"/>
      <c r="CT22" s="781"/>
      <c r="CU22" s="781"/>
      <c r="CV22" s="779"/>
      <c r="CW22" s="779"/>
      <c r="CX22" s="779"/>
    </row>
    <row r="23" spans="1:102" ht="12">
      <c r="A23" s="781" t="s">
        <v>278</v>
      </c>
      <c r="B23" s="828" t="s">
        <v>201</v>
      </c>
      <c r="C23" s="780">
        <v>3056</v>
      </c>
      <c r="D23" s="780">
        <v>2405.1</v>
      </c>
      <c r="E23" s="780"/>
      <c r="F23" s="780"/>
      <c r="G23" s="780">
        <v>3000</v>
      </c>
      <c r="H23" s="780">
        <v>2359.6</v>
      </c>
      <c r="I23" s="780">
        <v>56</v>
      </c>
      <c r="J23" s="780">
        <v>45.5</v>
      </c>
      <c r="K23" s="780"/>
      <c r="L23" s="780"/>
      <c r="M23" s="780">
        <v>100</v>
      </c>
      <c r="N23" s="780">
        <v>300</v>
      </c>
      <c r="O23" s="780">
        <v>3345</v>
      </c>
      <c r="P23" s="780">
        <v>11279.2</v>
      </c>
      <c r="Q23" s="781" t="s">
        <v>278</v>
      </c>
      <c r="R23" s="828" t="s">
        <v>201</v>
      </c>
      <c r="S23" s="779">
        <v>660</v>
      </c>
      <c r="T23" s="779">
        <v>725.8</v>
      </c>
      <c r="U23" s="825"/>
      <c r="V23" s="825">
        <v>4265.5</v>
      </c>
      <c r="W23" s="779">
        <v>2385</v>
      </c>
      <c r="X23" s="779">
        <v>5737.9</v>
      </c>
      <c r="Y23" s="779"/>
      <c r="Z23" s="779"/>
      <c r="AA23" s="779"/>
      <c r="AB23" s="779"/>
      <c r="AC23" s="779"/>
      <c r="AD23" s="779"/>
      <c r="AE23" s="779">
        <v>300</v>
      </c>
      <c r="AF23" s="779">
        <v>550</v>
      </c>
      <c r="AG23" s="779">
        <v>6501</v>
      </c>
      <c r="AH23" s="779">
        <v>13984.300000000001</v>
      </c>
      <c r="AI23" s="781" t="s">
        <v>278</v>
      </c>
      <c r="AJ23" s="828" t="s">
        <v>201</v>
      </c>
      <c r="AK23" s="779">
        <v>100</v>
      </c>
      <c r="AL23" s="779">
        <v>1344</v>
      </c>
      <c r="AM23" s="779">
        <v>40</v>
      </c>
      <c r="AN23" s="779"/>
      <c r="AO23" s="822">
        <v>200</v>
      </c>
      <c r="AP23" s="825">
        <v>165.5</v>
      </c>
      <c r="AQ23" s="779">
        <v>340</v>
      </c>
      <c r="AR23" s="779">
        <v>1509.5</v>
      </c>
      <c r="AS23" s="779">
        <v>6841</v>
      </c>
      <c r="AT23" s="779">
        <v>15493.800000000001</v>
      </c>
      <c r="AU23" s="779">
        <v>226.48443210057013</v>
      </c>
      <c r="AV23" s="780"/>
      <c r="AW23" s="780"/>
      <c r="AX23" s="779"/>
      <c r="AY23" s="780"/>
      <c r="AZ23" s="777" t="s">
        <v>278</v>
      </c>
      <c r="BA23" s="829" t="s">
        <v>201</v>
      </c>
      <c r="BB23" s="779"/>
      <c r="BC23" s="781"/>
      <c r="BD23" s="779"/>
      <c r="BE23" s="779"/>
      <c r="BF23" s="779"/>
      <c r="BG23" s="779"/>
      <c r="BH23" s="779"/>
      <c r="BI23" s="779"/>
      <c r="BJ23" s="781"/>
      <c r="BK23" s="781"/>
      <c r="BL23" s="785">
        <v>0</v>
      </c>
      <c r="BM23" s="785">
        <v>0</v>
      </c>
      <c r="BO23" s="785">
        <v>6841</v>
      </c>
      <c r="BP23" s="785">
        <v>15493.800000000001</v>
      </c>
      <c r="BQ23" s="785">
        <v>226.48443210057013</v>
      </c>
      <c r="BR23" s="777" t="s">
        <v>278</v>
      </c>
      <c r="BS23" s="829" t="s">
        <v>201</v>
      </c>
      <c r="BT23" s="790">
        <v>900</v>
      </c>
      <c r="BU23" s="785">
        <v>1512</v>
      </c>
      <c r="BV23" s="785">
        <v>1800</v>
      </c>
      <c r="BW23" s="821">
        <v>2818.3</v>
      </c>
      <c r="BX23" s="780"/>
      <c r="BY23" s="780"/>
      <c r="BZ23" s="780">
        <v>360</v>
      </c>
      <c r="CA23" s="780">
        <v>1390.1</v>
      </c>
      <c r="CB23" s="780">
        <v>3060</v>
      </c>
      <c r="CC23" s="780">
        <v>5720.4</v>
      </c>
      <c r="CD23" s="780">
        <v>9901</v>
      </c>
      <c r="CE23" s="780">
        <v>21214.2</v>
      </c>
      <c r="CF23" s="780">
        <v>214.26320573679428</v>
      </c>
      <c r="CG23" s="780"/>
      <c r="CJ23" s="779"/>
      <c r="CK23" s="780"/>
      <c r="CL23" s="781"/>
      <c r="CM23" s="828"/>
      <c r="CN23" s="781"/>
      <c r="CO23" s="781"/>
      <c r="CP23" s="779"/>
      <c r="CQ23" s="779"/>
      <c r="CR23" s="779"/>
      <c r="CS23" s="779"/>
      <c r="CT23" s="781"/>
      <c r="CU23" s="781"/>
      <c r="CV23" s="779"/>
      <c r="CW23" s="779"/>
      <c r="CX23" s="779"/>
    </row>
    <row r="24" spans="1:102" ht="12">
      <c r="A24" s="781" t="s">
        <v>505</v>
      </c>
      <c r="B24" s="828" t="s">
        <v>202</v>
      </c>
      <c r="C24" s="780">
        <v>2751</v>
      </c>
      <c r="D24" s="780">
        <v>2324.6</v>
      </c>
      <c r="E24" s="780"/>
      <c r="F24" s="780"/>
      <c r="G24" s="780">
        <v>2700</v>
      </c>
      <c r="H24" s="780">
        <v>2268.6</v>
      </c>
      <c r="I24" s="780">
        <v>51</v>
      </c>
      <c r="J24" s="780">
        <v>56</v>
      </c>
      <c r="K24" s="780"/>
      <c r="L24" s="780"/>
      <c r="M24" s="780"/>
      <c r="N24" s="780">
        <v>16</v>
      </c>
      <c r="O24" s="780">
        <v>3130</v>
      </c>
      <c r="P24" s="780">
        <v>1488.8</v>
      </c>
      <c r="Q24" s="781" t="s">
        <v>505</v>
      </c>
      <c r="R24" s="828" t="s">
        <v>202</v>
      </c>
      <c r="S24" s="779">
        <v>370</v>
      </c>
      <c r="T24" s="779">
        <v>338.3</v>
      </c>
      <c r="U24" s="825"/>
      <c r="V24" s="825"/>
      <c r="W24" s="779">
        <v>2000</v>
      </c>
      <c r="X24" s="779">
        <v>846</v>
      </c>
      <c r="Y24" s="779"/>
      <c r="Z24" s="779"/>
      <c r="AA24" s="779"/>
      <c r="AB24" s="779"/>
      <c r="AC24" s="779">
        <v>400</v>
      </c>
      <c r="AD24" s="779">
        <v>162</v>
      </c>
      <c r="AE24" s="779">
        <v>360</v>
      </c>
      <c r="AF24" s="779">
        <v>142.5</v>
      </c>
      <c r="AG24" s="779">
        <v>5881</v>
      </c>
      <c r="AH24" s="779">
        <v>3829.3999999999996</v>
      </c>
      <c r="AI24" s="781" t="s">
        <v>505</v>
      </c>
      <c r="AJ24" s="828" t="s">
        <v>202</v>
      </c>
      <c r="AK24" s="779">
        <v>140</v>
      </c>
      <c r="AL24" s="779">
        <v>404</v>
      </c>
      <c r="AM24" s="779">
        <v>200</v>
      </c>
      <c r="AN24" s="779"/>
      <c r="AO24" s="822">
        <v>225</v>
      </c>
      <c r="AP24" s="825">
        <v>95.5</v>
      </c>
      <c r="AQ24" s="779">
        <v>565</v>
      </c>
      <c r="AR24" s="779">
        <v>499.5</v>
      </c>
      <c r="AS24" s="779">
        <v>6446</v>
      </c>
      <c r="AT24" s="779">
        <v>4328.9</v>
      </c>
      <c r="AU24" s="779">
        <v>67.15637604716103</v>
      </c>
      <c r="AV24" s="780"/>
      <c r="AW24" s="780"/>
      <c r="AX24" s="780"/>
      <c r="AY24" s="780"/>
      <c r="AZ24" s="777" t="s">
        <v>505</v>
      </c>
      <c r="BA24" s="829" t="s">
        <v>202</v>
      </c>
      <c r="BB24" s="779"/>
      <c r="BC24" s="779"/>
      <c r="BD24" s="779"/>
      <c r="BE24" s="779"/>
      <c r="BF24" s="779"/>
      <c r="BG24" s="779"/>
      <c r="BH24" s="779"/>
      <c r="BI24" s="779"/>
      <c r="BJ24" s="781"/>
      <c r="BK24" s="781"/>
      <c r="BL24" s="785">
        <v>0</v>
      </c>
      <c r="BM24" s="785">
        <v>0</v>
      </c>
      <c r="BO24" s="785">
        <v>6446</v>
      </c>
      <c r="BP24" s="785">
        <v>4328.9</v>
      </c>
      <c r="BQ24" s="785">
        <v>67.15637604716103</v>
      </c>
      <c r="BR24" s="777" t="s">
        <v>505</v>
      </c>
      <c r="BS24" s="829" t="s">
        <v>202</v>
      </c>
      <c r="BT24" s="790">
        <v>900</v>
      </c>
      <c r="BU24" s="785">
        <v>470</v>
      </c>
      <c r="BV24" s="785">
        <v>1050</v>
      </c>
      <c r="BW24" s="821">
        <v>798.6</v>
      </c>
      <c r="BX24" s="780"/>
      <c r="BY24" s="780"/>
      <c r="BZ24" s="780">
        <v>240</v>
      </c>
      <c r="CA24" s="780">
        <v>149.1</v>
      </c>
      <c r="CB24" s="780">
        <v>2190</v>
      </c>
      <c r="CC24" s="780">
        <v>1417.6999999999998</v>
      </c>
      <c r="CD24" s="780">
        <v>8636</v>
      </c>
      <c r="CE24" s="780">
        <v>5746.599999999999</v>
      </c>
      <c r="CF24" s="780">
        <v>66.54238073182029</v>
      </c>
      <c r="CG24" s="780"/>
      <c r="CJ24" s="780"/>
      <c r="CK24" s="780"/>
      <c r="CL24" s="781"/>
      <c r="CM24" s="828"/>
      <c r="CN24" s="781"/>
      <c r="CO24" s="781"/>
      <c r="CP24" s="779"/>
      <c r="CQ24" s="779"/>
      <c r="CR24" s="779"/>
      <c r="CS24" s="779"/>
      <c r="CT24" s="781"/>
      <c r="CU24" s="781"/>
      <c r="CV24" s="779"/>
      <c r="CW24" s="779"/>
      <c r="CX24" s="779"/>
    </row>
    <row r="25" spans="1:102" ht="12">
      <c r="A25" s="781" t="s">
        <v>286</v>
      </c>
      <c r="B25" s="828" t="s">
        <v>203</v>
      </c>
      <c r="C25" s="780">
        <v>3583</v>
      </c>
      <c r="D25" s="780">
        <v>2834.3</v>
      </c>
      <c r="E25" s="780"/>
      <c r="F25" s="780"/>
      <c r="G25" s="780">
        <v>3525</v>
      </c>
      <c r="H25" s="780">
        <v>2822.3</v>
      </c>
      <c r="I25" s="780">
        <v>58</v>
      </c>
      <c r="J25" s="780">
        <v>12</v>
      </c>
      <c r="K25" s="780"/>
      <c r="L25" s="780"/>
      <c r="M25" s="780"/>
      <c r="N25" s="780">
        <v>24</v>
      </c>
      <c r="O25" s="780">
        <v>1350</v>
      </c>
      <c r="P25" s="780">
        <v>2206.9</v>
      </c>
      <c r="Q25" s="781" t="s">
        <v>286</v>
      </c>
      <c r="R25" s="828" t="s">
        <v>203</v>
      </c>
      <c r="S25" s="779">
        <v>300</v>
      </c>
      <c r="T25" s="779">
        <v>692.8</v>
      </c>
      <c r="U25" s="825"/>
      <c r="V25" s="825"/>
      <c r="W25" s="779"/>
      <c r="X25" s="779"/>
      <c r="Y25" s="779">
        <v>550</v>
      </c>
      <c r="Z25" s="779">
        <v>1230</v>
      </c>
      <c r="AA25" s="779"/>
      <c r="AB25" s="779"/>
      <c r="AC25" s="779"/>
      <c r="AD25" s="779">
        <v>48</v>
      </c>
      <c r="AE25" s="779">
        <v>500</v>
      </c>
      <c r="AF25" s="779">
        <v>236.1</v>
      </c>
      <c r="AG25" s="779">
        <v>4933</v>
      </c>
      <c r="AH25" s="779">
        <v>5065.200000000001</v>
      </c>
      <c r="AI25" s="781" t="s">
        <v>286</v>
      </c>
      <c r="AJ25" s="828" t="s">
        <v>203</v>
      </c>
      <c r="AK25" s="779"/>
      <c r="AL25" s="779">
        <v>13.6</v>
      </c>
      <c r="AM25" s="779">
        <v>120</v>
      </c>
      <c r="AN25" s="779">
        <v>200</v>
      </c>
      <c r="AO25" s="822"/>
      <c r="AP25" s="825">
        <v>931.5</v>
      </c>
      <c r="AQ25" s="779">
        <v>120</v>
      </c>
      <c r="AR25" s="779">
        <v>1145.1</v>
      </c>
      <c r="AS25" s="779">
        <v>5053</v>
      </c>
      <c r="AT25" s="779">
        <v>6210.300000000001</v>
      </c>
      <c r="AU25" s="779">
        <v>122.90322580645163</v>
      </c>
      <c r="AV25" s="780"/>
      <c r="AW25" s="780"/>
      <c r="AX25" s="780"/>
      <c r="AY25" s="780"/>
      <c r="AZ25" s="777" t="s">
        <v>286</v>
      </c>
      <c r="BA25" s="829" t="s">
        <v>203</v>
      </c>
      <c r="BB25" s="779"/>
      <c r="BC25" s="779"/>
      <c r="BD25" s="779"/>
      <c r="BE25" s="779"/>
      <c r="BF25" s="786"/>
      <c r="BG25" s="786"/>
      <c r="BH25" s="779"/>
      <c r="BI25" s="779"/>
      <c r="BJ25" s="781"/>
      <c r="BK25" s="781"/>
      <c r="BL25" s="785">
        <v>0</v>
      </c>
      <c r="BM25" s="785">
        <v>0</v>
      </c>
      <c r="BO25" s="785">
        <v>5053</v>
      </c>
      <c r="BP25" s="785">
        <v>6210.300000000001</v>
      </c>
      <c r="BQ25" s="785">
        <v>122.90322580645163</v>
      </c>
      <c r="BR25" s="777" t="s">
        <v>286</v>
      </c>
      <c r="BS25" s="829" t="s">
        <v>203</v>
      </c>
      <c r="BT25" s="790">
        <v>1500</v>
      </c>
      <c r="BU25" s="785">
        <v>2975.2</v>
      </c>
      <c r="BV25" s="785">
        <v>1150</v>
      </c>
      <c r="BW25" s="821">
        <v>2636.2</v>
      </c>
      <c r="BX25" s="780"/>
      <c r="BY25" s="780"/>
      <c r="BZ25" s="780">
        <v>260</v>
      </c>
      <c r="CA25" s="780">
        <v>145.9</v>
      </c>
      <c r="CB25" s="780">
        <v>2910</v>
      </c>
      <c r="CC25" s="780">
        <v>5757.299999999999</v>
      </c>
      <c r="CD25" s="780">
        <v>7963</v>
      </c>
      <c r="CE25" s="780">
        <v>11967.6</v>
      </c>
      <c r="CF25" s="780">
        <v>150.2900916739922</v>
      </c>
      <c r="CG25" s="780"/>
      <c r="CJ25" s="780"/>
      <c r="CK25" s="780"/>
      <c r="CL25" s="781"/>
      <c r="CM25" s="828"/>
      <c r="CN25" s="781"/>
      <c r="CO25" s="781"/>
      <c r="CP25" s="779"/>
      <c r="CQ25" s="779"/>
      <c r="CR25" s="779"/>
      <c r="CS25" s="779"/>
      <c r="CT25" s="781"/>
      <c r="CU25" s="781"/>
      <c r="CV25" s="779"/>
      <c r="CW25" s="779"/>
      <c r="CX25" s="779"/>
    </row>
    <row r="26" spans="1:102" ht="12">
      <c r="A26" s="781"/>
      <c r="B26" s="828"/>
      <c r="C26" s="780"/>
      <c r="D26" s="780"/>
      <c r="E26" s="780"/>
      <c r="F26" s="780"/>
      <c r="G26" s="786"/>
      <c r="H26" s="786"/>
      <c r="I26" s="786"/>
      <c r="J26" s="786"/>
      <c r="K26" s="780"/>
      <c r="L26" s="786"/>
      <c r="M26" s="780"/>
      <c r="N26" s="786"/>
      <c r="O26" s="780"/>
      <c r="P26" s="780"/>
      <c r="Q26" s="781"/>
      <c r="R26" s="828"/>
      <c r="S26" s="779"/>
      <c r="T26" s="779"/>
      <c r="U26" s="830"/>
      <c r="V26" s="830"/>
      <c r="W26" s="779"/>
      <c r="X26" s="786"/>
      <c r="Y26" s="779"/>
      <c r="Z26" s="786"/>
      <c r="AA26" s="786"/>
      <c r="AB26" s="786"/>
      <c r="AC26" s="786"/>
      <c r="AD26" s="786"/>
      <c r="AE26" s="786"/>
      <c r="AF26" s="786"/>
      <c r="AG26" s="779"/>
      <c r="AH26" s="779"/>
      <c r="AI26" s="781"/>
      <c r="AJ26" s="828"/>
      <c r="AK26" s="786"/>
      <c r="AL26" s="786"/>
      <c r="AM26" s="786"/>
      <c r="AN26" s="779"/>
      <c r="AO26" s="822"/>
      <c r="AP26" s="830"/>
      <c r="AQ26" s="779"/>
      <c r="AR26" s="779"/>
      <c r="AS26" s="779"/>
      <c r="AT26" s="779"/>
      <c r="AU26" s="779"/>
      <c r="AV26" s="786"/>
      <c r="AW26" s="786"/>
      <c r="AX26" s="780"/>
      <c r="AY26" s="786"/>
      <c r="BA26" s="829"/>
      <c r="BB26" s="779"/>
      <c r="BC26" s="779"/>
      <c r="BD26" s="786"/>
      <c r="BE26" s="786"/>
      <c r="BF26" s="779"/>
      <c r="BG26" s="779"/>
      <c r="BH26" s="786"/>
      <c r="BI26" s="779"/>
      <c r="BJ26" s="781"/>
      <c r="BK26" s="781"/>
      <c r="BL26" s="785"/>
      <c r="BM26" s="785"/>
      <c r="BO26" s="785"/>
      <c r="BP26" s="785"/>
      <c r="BQ26" s="785"/>
      <c r="BS26" s="829"/>
      <c r="BT26" s="790"/>
      <c r="BV26" s="785"/>
      <c r="BW26" s="821"/>
      <c r="BX26" s="780"/>
      <c r="BY26" s="780"/>
      <c r="BZ26" s="780"/>
      <c r="CA26" s="780"/>
      <c r="CB26" s="780"/>
      <c r="CC26" s="780"/>
      <c r="CD26" s="780"/>
      <c r="CE26" s="780"/>
      <c r="CF26" s="780"/>
      <c r="CG26" s="780"/>
      <c r="CJ26" s="780"/>
      <c r="CK26" s="786"/>
      <c r="CL26" s="781"/>
      <c r="CM26" s="828"/>
      <c r="CN26" s="781"/>
      <c r="CO26" s="781"/>
      <c r="CP26" s="786"/>
      <c r="CQ26" s="786"/>
      <c r="CR26" s="786"/>
      <c r="CS26" s="786"/>
      <c r="CT26" s="781"/>
      <c r="CU26" s="781"/>
      <c r="CV26" s="779"/>
      <c r="CW26" s="779"/>
      <c r="CX26" s="779"/>
    </row>
    <row r="27" spans="1:102" ht="12">
      <c r="A27" s="781" t="s">
        <v>287</v>
      </c>
      <c r="B27" s="828" t="s">
        <v>204</v>
      </c>
      <c r="C27" s="780">
        <v>2840</v>
      </c>
      <c r="D27" s="780">
        <v>2488.2</v>
      </c>
      <c r="E27" s="780"/>
      <c r="F27" s="780"/>
      <c r="G27" s="780">
        <v>2800</v>
      </c>
      <c r="H27" s="780">
        <v>2417.2</v>
      </c>
      <c r="I27" s="780">
        <v>40</v>
      </c>
      <c r="J27" s="780">
        <v>71</v>
      </c>
      <c r="K27" s="780"/>
      <c r="L27" s="780"/>
      <c r="M27" s="780"/>
      <c r="N27" s="780">
        <v>96</v>
      </c>
      <c r="O27" s="780">
        <v>525</v>
      </c>
      <c r="P27" s="780">
        <v>1219.2</v>
      </c>
      <c r="Q27" s="781" t="s">
        <v>287</v>
      </c>
      <c r="R27" s="828" t="s">
        <v>204</v>
      </c>
      <c r="S27" s="779">
        <v>350</v>
      </c>
      <c r="T27" s="779">
        <v>805.2</v>
      </c>
      <c r="U27" s="825"/>
      <c r="V27" s="825"/>
      <c r="W27" s="779"/>
      <c r="X27" s="779"/>
      <c r="Y27" s="779"/>
      <c r="Z27" s="779"/>
      <c r="AA27" s="779"/>
      <c r="AB27" s="779"/>
      <c r="AC27" s="779"/>
      <c r="AD27" s="779"/>
      <c r="AE27" s="779">
        <v>175</v>
      </c>
      <c r="AF27" s="779">
        <v>414</v>
      </c>
      <c r="AG27" s="779">
        <v>3365</v>
      </c>
      <c r="AH27" s="779">
        <v>3803.3999999999996</v>
      </c>
      <c r="AI27" s="781" t="s">
        <v>287</v>
      </c>
      <c r="AJ27" s="828" t="s">
        <v>204</v>
      </c>
      <c r="AK27" s="779">
        <v>80</v>
      </c>
      <c r="AL27" s="779"/>
      <c r="AM27" s="779">
        <v>40</v>
      </c>
      <c r="AN27" s="779">
        <v>40</v>
      </c>
      <c r="AO27" s="822">
        <v>240</v>
      </c>
      <c r="AP27" s="825">
        <v>74.2</v>
      </c>
      <c r="AQ27" s="779">
        <v>360</v>
      </c>
      <c r="AR27" s="779">
        <v>114.2</v>
      </c>
      <c r="AS27" s="779">
        <v>3725</v>
      </c>
      <c r="AT27" s="779">
        <v>3917.5999999999995</v>
      </c>
      <c r="AU27" s="779">
        <v>105.17046979865769</v>
      </c>
      <c r="AV27" s="780"/>
      <c r="AW27" s="780"/>
      <c r="AX27" s="780"/>
      <c r="AY27" s="780"/>
      <c r="AZ27" s="777" t="s">
        <v>287</v>
      </c>
      <c r="BA27" s="829" t="s">
        <v>204</v>
      </c>
      <c r="BB27" s="779"/>
      <c r="BC27" s="779"/>
      <c r="BD27" s="779"/>
      <c r="BE27" s="779"/>
      <c r="BF27" s="779"/>
      <c r="BG27" s="779"/>
      <c r="BH27" s="779"/>
      <c r="BI27" s="779"/>
      <c r="BJ27" s="781"/>
      <c r="BK27" s="781"/>
      <c r="BL27" s="785">
        <v>0</v>
      </c>
      <c r="BM27" s="785">
        <v>0</v>
      </c>
      <c r="BO27" s="785">
        <v>3725</v>
      </c>
      <c r="BP27" s="785">
        <v>3917.5999999999995</v>
      </c>
      <c r="BQ27" s="785">
        <v>105.17046979865769</v>
      </c>
      <c r="BR27" s="777" t="s">
        <v>287</v>
      </c>
      <c r="BS27" s="829" t="s">
        <v>204</v>
      </c>
      <c r="BT27" s="790">
        <v>900</v>
      </c>
      <c r="BU27" s="785">
        <v>2280.6</v>
      </c>
      <c r="BV27" s="785">
        <v>1050</v>
      </c>
      <c r="BW27" s="821">
        <v>8155.3</v>
      </c>
      <c r="BX27" s="780"/>
      <c r="BY27" s="780"/>
      <c r="BZ27" s="780">
        <v>280</v>
      </c>
      <c r="CA27" s="780">
        <v>413.9</v>
      </c>
      <c r="CB27" s="780">
        <v>2230</v>
      </c>
      <c r="CC27" s="780">
        <v>10849.8</v>
      </c>
      <c r="CD27" s="780">
        <v>5955</v>
      </c>
      <c r="CE27" s="780">
        <v>14767.399999999998</v>
      </c>
      <c r="CF27" s="780">
        <v>247.9832073887489</v>
      </c>
      <c r="CG27" s="780"/>
      <c r="CJ27" s="780"/>
      <c r="CK27" s="780"/>
      <c r="CL27" s="781"/>
      <c r="CM27" s="828"/>
      <c r="CN27" s="781"/>
      <c r="CO27" s="781"/>
      <c r="CP27" s="779"/>
      <c r="CQ27" s="779"/>
      <c r="CR27" s="779"/>
      <c r="CS27" s="779"/>
      <c r="CT27" s="781"/>
      <c r="CU27" s="781"/>
      <c r="CV27" s="779"/>
      <c r="CW27" s="779"/>
      <c r="CX27" s="779"/>
    </row>
    <row r="28" spans="1:102" ht="12">
      <c r="A28" s="781" t="s">
        <v>288</v>
      </c>
      <c r="B28" s="828" t="s">
        <v>205</v>
      </c>
      <c r="C28" s="780">
        <v>4248</v>
      </c>
      <c r="D28" s="780">
        <v>3170.4</v>
      </c>
      <c r="E28" s="780"/>
      <c r="F28" s="780"/>
      <c r="G28" s="780">
        <v>4200</v>
      </c>
      <c r="H28" s="780">
        <v>3170.4</v>
      </c>
      <c r="I28" s="780">
        <v>48</v>
      </c>
      <c r="J28" s="780"/>
      <c r="K28" s="780"/>
      <c r="L28" s="780"/>
      <c r="M28" s="780"/>
      <c r="N28" s="780">
        <v>54</v>
      </c>
      <c r="O28" s="780">
        <v>2425</v>
      </c>
      <c r="P28" s="780">
        <v>6206.100000000001</v>
      </c>
      <c r="Q28" s="781" t="s">
        <v>288</v>
      </c>
      <c r="R28" s="828" t="s">
        <v>205</v>
      </c>
      <c r="S28" s="779">
        <v>400</v>
      </c>
      <c r="T28" s="779">
        <v>1305.7</v>
      </c>
      <c r="U28" s="825"/>
      <c r="V28" s="825">
        <v>568.1</v>
      </c>
      <c r="W28" s="779">
        <v>1425</v>
      </c>
      <c r="X28" s="779">
        <v>4089.9</v>
      </c>
      <c r="Y28" s="779"/>
      <c r="Z28" s="779"/>
      <c r="AA28" s="779"/>
      <c r="AB28" s="779">
        <v>7.6</v>
      </c>
      <c r="AC28" s="779">
        <v>300</v>
      </c>
      <c r="AD28" s="779"/>
      <c r="AE28" s="779">
        <v>300</v>
      </c>
      <c r="AF28" s="779">
        <v>234.8</v>
      </c>
      <c r="AG28" s="779">
        <v>6673</v>
      </c>
      <c r="AH28" s="779">
        <v>9430.500000000002</v>
      </c>
      <c r="AI28" s="781" t="s">
        <v>288</v>
      </c>
      <c r="AJ28" s="828" t="s">
        <v>205</v>
      </c>
      <c r="AK28" s="779">
        <v>305</v>
      </c>
      <c r="AL28" s="779">
        <v>965</v>
      </c>
      <c r="AM28" s="779">
        <v>65</v>
      </c>
      <c r="AN28" s="779">
        <v>76.2</v>
      </c>
      <c r="AO28" s="822">
        <v>340</v>
      </c>
      <c r="AP28" s="825">
        <v>4</v>
      </c>
      <c r="AQ28" s="779">
        <v>710</v>
      </c>
      <c r="AR28" s="779">
        <v>1045.2</v>
      </c>
      <c r="AS28" s="779">
        <v>7383</v>
      </c>
      <c r="AT28" s="779">
        <v>10475.700000000003</v>
      </c>
      <c r="AU28" s="779">
        <v>141.8894758228363</v>
      </c>
      <c r="AV28" s="780"/>
      <c r="AW28" s="780"/>
      <c r="AX28" s="779"/>
      <c r="AY28" s="780"/>
      <c r="AZ28" s="777" t="s">
        <v>288</v>
      </c>
      <c r="BA28" s="829" t="s">
        <v>205</v>
      </c>
      <c r="BB28" s="779"/>
      <c r="BC28" s="779"/>
      <c r="BD28" s="779"/>
      <c r="BE28" s="779"/>
      <c r="BF28" s="779"/>
      <c r="BG28" s="779"/>
      <c r="BH28" s="779"/>
      <c r="BI28" s="779"/>
      <c r="BJ28" s="781"/>
      <c r="BK28" s="781"/>
      <c r="BL28" s="785">
        <v>0</v>
      </c>
      <c r="BM28" s="785">
        <v>0</v>
      </c>
      <c r="BO28" s="785">
        <v>7383</v>
      </c>
      <c r="BP28" s="785">
        <v>10475.700000000003</v>
      </c>
      <c r="BQ28" s="785">
        <v>141.8894758228363</v>
      </c>
      <c r="BR28" s="777" t="s">
        <v>288</v>
      </c>
      <c r="BS28" s="829" t="s">
        <v>205</v>
      </c>
      <c r="BT28" s="790">
        <v>900</v>
      </c>
      <c r="BU28" s="785">
        <v>870.6</v>
      </c>
      <c r="BV28" s="785">
        <v>1050</v>
      </c>
      <c r="BW28" s="821">
        <v>3068.3</v>
      </c>
      <c r="BX28" s="780"/>
      <c r="BY28" s="780"/>
      <c r="BZ28" s="780">
        <v>280</v>
      </c>
      <c r="CA28" s="780">
        <v>139.1</v>
      </c>
      <c r="CB28" s="780">
        <v>2230</v>
      </c>
      <c r="CC28" s="780">
        <v>4078</v>
      </c>
      <c r="CD28" s="780">
        <v>9613</v>
      </c>
      <c r="CE28" s="780">
        <v>14553.700000000003</v>
      </c>
      <c r="CF28" s="780">
        <v>151.39602621450123</v>
      </c>
      <c r="CG28" s="780"/>
      <c r="CJ28" s="779"/>
      <c r="CK28" s="780"/>
      <c r="CL28" s="781"/>
      <c r="CM28" s="828"/>
      <c r="CN28" s="781"/>
      <c r="CO28" s="781"/>
      <c r="CP28" s="779"/>
      <c r="CQ28" s="779"/>
      <c r="CR28" s="779"/>
      <c r="CS28" s="779"/>
      <c r="CT28" s="781"/>
      <c r="CU28" s="781"/>
      <c r="CV28" s="779"/>
      <c r="CW28" s="779"/>
      <c r="CX28" s="779"/>
    </row>
    <row r="29" spans="1:102" ht="12">
      <c r="A29" s="781" t="s">
        <v>289</v>
      </c>
      <c r="B29" s="828" t="s">
        <v>206</v>
      </c>
      <c r="C29" s="780">
        <v>3160</v>
      </c>
      <c r="D29" s="780">
        <v>3741.2</v>
      </c>
      <c r="E29" s="780"/>
      <c r="F29" s="780"/>
      <c r="G29" s="780">
        <v>3100</v>
      </c>
      <c r="H29" s="780">
        <v>3737.2</v>
      </c>
      <c r="I29" s="780">
        <v>60</v>
      </c>
      <c r="J29" s="780">
        <v>4</v>
      </c>
      <c r="K29" s="780"/>
      <c r="L29" s="780"/>
      <c r="M29" s="780"/>
      <c r="N29" s="780">
        <v>72</v>
      </c>
      <c r="O29" s="780">
        <v>3550</v>
      </c>
      <c r="P29" s="780">
        <v>10054.7</v>
      </c>
      <c r="Q29" s="781" t="s">
        <v>289</v>
      </c>
      <c r="R29" s="828" t="s">
        <v>206</v>
      </c>
      <c r="S29" s="779">
        <v>550</v>
      </c>
      <c r="T29" s="779">
        <v>754.9</v>
      </c>
      <c r="U29" s="825"/>
      <c r="V29" s="825">
        <v>400</v>
      </c>
      <c r="W29" s="779">
        <v>3000</v>
      </c>
      <c r="X29" s="779">
        <v>6471.8</v>
      </c>
      <c r="Y29" s="779"/>
      <c r="Z29" s="779"/>
      <c r="AA29" s="779"/>
      <c r="AB29" s="779"/>
      <c r="AC29" s="779"/>
      <c r="AD29" s="779">
        <v>2368</v>
      </c>
      <c r="AE29" s="779"/>
      <c r="AF29" s="779">
        <v>60</v>
      </c>
      <c r="AG29" s="779">
        <v>6710</v>
      </c>
      <c r="AH29" s="779">
        <v>13867.900000000001</v>
      </c>
      <c r="AI29" s="781" t="s">
        <v>289</v>
      </c>
      <c r="AJ29" s="828" t="s">
        <v>206</v>
      </c>
      <c r="AK29" s="779">
        <v>500</v>
      </c>
      <c r="AL29" s="779">
        <v>692.3</v>
      </c>
      <c r="AM29" s="779">
        <v>185</v>
      </c>
      <c r="AN29" s="779">
        <v>155</v>
      </c>
      <c r="AO29" s="822">
        <v>520</v>
      </c>
      <c r="AP29" s="825">
        <v>1498.5</v>
      </c>
      <c r="AQ29" s="779">
        <v>1205</v>
      </c>
      <c r="AR29" s="779">
        <v>2345.8</v>
      </c>
      <c r="AS29" s="779">
        <v>7915</v>
      </c>
      <c r="AT29" s="779">
        <v>16213.7</v>
      </c>
      <c r="AU29" s="779">
        <v>204.8477574226153</v>
      </c>
      <c r="AV29" s="780"/>
      <c r="AW29" s="780"/>
      <c r="AX29" s="780"/>
      <c r="AY29" s="780"/>
      <c r="AZ29" s="777" t="s">
        <v>289</v>
      </c>
      <c r="BA29" s="829" t="s">
        <v>206</v>
      </c>
      <c r="BB29" s="779"/>
      <c r="BC29" s="779"/>
      <c r="BD29" s="779"/>
      <c r="BE29" s="779"/>
      <c r="BF29" s="779"/>
      <c r="BG29" s="779"/>
      <c r="BH29" s="779"/>
      <c r="BI29" s="779"/>
      <c r="BJ29" s="781"/>
      <c r="BK29" s="781"/>
      <c r="BL29" s="785">
        <v>0</v>
      </c>
      <c r="BM29" s="785">
        <v>0</v>
      </c>
      <c r="BO29" s="785">
        <v>7915</v>
      </c>
      <c r="BP29" s="785">
        <v>16213.7</v>
      </c>
      <c r="BQ29" s="785">
        <v>204.8477574226153</v>
      </c>
      <c r="BR29" s="777" t="s">
        <v>289</v>
      </c>
      <c r="BS29" s="829" t="s">
        <v>206</v>
      </c>
      <c r="BT29" s="790">
        <v>1350</v>
      </c>
      <c r="BU29" s="785">
        <v>2618.6</v>
      </c>
      <c r="BV29" s="785">
        <v>1900</v>
      </c>
      <c r="BW29" s="821">
        <v>3459</v>
      </c>
      <c r="BX29" s="780"/>
      <c r="BY29" s="780"/>
      <c r="BZ29" s="780">
        <v>280</v>
      </c>
      <c r="CA29" s="780">
        <v>109.9</v>
      </c>
      <c r="CB29" s="780">
        <v>3530</v>
      </c>
      <c r="CC29" s="780">
        <v>6187.5</v>
      </c>
      <c r="CD29" s="780">
        <v>11445</v>
      </c>
      <c r="CE29" s="780">
        <v>22401.2</v>
      </c>
      <c r="CF29" s="780">
        <v>195.7291393621669</v>
      </c>
      <c r="CG29" s="780"/>
      <c r="CJ29" s="780"/>
      <c r="CK29" s="780"/>
      <c r="CL29" s="781"/>
      <c r="CM29" s="828"/>
      <c r="CN29" s="781"/>
      <c r="CO29" s="781"/>
      <c r="CP29" s="779"/>
      <c r="CQ29" s="779"/>
      <c r="CR29" s="779"/>
      <c r="CS29" s="779"/>
      <c r="CT29" s="781"/>
      <c r="CU29" s="781"/>
      <c r="CV29" s="779"/>
      <c r="CW29" s="779"/>
      <c r="CX29" s="779"/>
    </row>
    <row r="30" spans="1:102" ht="12">
      <c r="A30" s="781" t="s">
        <v>290</v>
      </c>
      <c r="B30" s="828" t="s">
        <v>207</v>
      </c>
      <c r="C30" s="780">
        <v>4052</v>
      </c>
      <c r="D30" s="780">
        <v>3350.6</v>
      </c>
      <c r="E30" s="780"/>
      <c r="F30" s="780"/>
      <c r="G30" s="780">
        <v>4000</v>
      </c>
      <c r="H30" s="780">
        <v>3250.6</v>
      </c>
      <c r="I30" s="780">
        <v>52</v>
      </c>
      <c r="J30" s="780">
        <v>100</v>
      </c>
      <c r="K30" s="780"/>
      <c r="L30" s="780"/>
      <c r="M30" s="780"/>
      <c r="N30" s="780"/>
      <c r="O30" s="780">
        <v>3650</v>
      </c>
      <c r="P30" s="780">
        <v>3902.2000000000003</v>
      </c>
      <c r="Q30" s="781" t="s">
        <v>290</v>
      </c>
      <c r="R30" s="828" t="s">
        <v>207</v>
      </c>
      <c r="S30" s="779">
        <v>350</v>
      </c>
      <c r="T30" s="779">
        <v>1104.9</v>
      </c>
      <c r="U30" s="825"/>
      <c r="V30" s="825"/>
      <c r="W30" s="779">
        <v>3000</v>
      </c>
      <c r="X30" s="779">
        <v>2458.9</v>
      </c>
      <c r="Y30" s="779"/>
      <c r="Z30" s="779"/>
      <c r="AA30" s="779"/>
      <c r="AB30" s="779"/>
      <c r="AC30" s="779"/>
      <c r="AD30" s="779"/>
      <c r="AE30" s="779">
        <v>300</v>
      </c>
      <c r="AF30" s="779">
        <v>338.4</v>
      </c>
      <c r="AG30" s="779">
        <v>7702</v>
      </c>
      <c r="AH30" s="779">
        <v>7252.8</v>
      </c>
      <c r="AI30" s="781" t="s">
        <v>290</v>
      </c>
      <c r="AJ30" s="828" t="s">
        <v>207</v>
      </c>
      <c r="AK30" s="779">
        <v>150</v>
      </c>
      <c r="AL30" s="779">
        <v>3277.2</v>
      </c>
      <c r="AM30" s="779">
        <v>40</v>
      </c>
      <c r="AN30" s="779">
        <v>55.6</v>
      </c>
      <c r="AO30" s="822">
        <v>150</v>
      </c>
      <c r="AP30" s="825">
        <v>581.6</v>
      </c>
      <c r="AQ30" s="779">
        <v>340</v>
      </c>
      <c r="AR30" s="779">
        <v>3914.3999999999996</v>
      </c>
      <c r="AS30" s="779">
        <v>8042</v>
      </c>
      <c r="AT30" s="779">
        <v>11167.2</v>
      </c>
      <c r="AU30" s="779">
        <v>138.8609798557573</v>
      </c>
      <c r="AV30" s="780"/>
      <c r="AW30" s="780"/>
      <c r="AX30" s="780"/>
      <c r="AY30" s="780"/>
      <c r="AZ30" s="777" t="s">
        <v>290</v>
      </c>
      <c r="BA30" s="829" t="s">
        <v>207</v>
      </c>
      <c r="BB30" s="779"/>
      <c r="BC30" s="779"/>
      <c r="BD30" s="779"/>
      <c r="BE30" s="779"/>
      <c r="BF30" s="786"/>
      <c r="BG30" s="786"/>
      <c r="BH30" s="779"/>
      <c r="BI30" s="779"/>
      <c r="BJ30" s="781"/>
      <c r="BK30" s="781"/>
      <c r="BL30" s="785">
        <v>0</v>
      </c>
      <c r="BM30" s="785">
        <v>0</v>
      </c>
      <c r="BO30" s="785">
        <v>8042</v>
      </c>
      <c r="BP30" s="785">
        <v>11167.2</v>
      </c>
      <c r="BQ30" s="785">
        <v>138.8609798557573</v>
      </c>
      <c r="BR30" s="777" t="s">
        <v>290</v>
      </c>
      <c r="BS30" s="829" t="s">
        <v>207</v>
      </c>
      <c r="BT30" s="790">
        <v>1500</v>
      </c>
      <c r="BU30" s="785">
        <v>2373.7</v>
      </c>
      <c r="BV30" s="785">
        <v>1950</v>
      </c>
      <c r="BW30" s="821">
        <v>1802.8</v>
      </c>
      <c r="BX30" s="780"/>
      <c r="BY30" s="780"/>
      <c r="BZ30" s="780">
        <v>290</v>
      </c>
      <c r="CA30" s="780">
        <v>125.3</v>
      </c>
      <c r="CB30" s="780">
        <v>3740</v>
      </c>
      <c r="CC30" s="780">
        <v>4301.8</v>
      </c>
      <c r="CD30" s="780">
        <v>11782</v>
      </c>
      <c r="CE30" s="780">
        <v>15469</v>
      </c>
      <c r="CF30" s="780">
        <v>131.293498557121</v>
      </c>
      <c r="CG30" s="780"/>
      <c r="CJ30" s="780"/>
      <c r="CK30" s="780"/>
      <c r="CL30" s="781"/>
      <c r="CM30" s="828"/>
      <c r="CN30" s="781"/>
      <c r="CO30" s="781"/>
      <c r="CP30" s="779"/>
      <c r="CQ30" s="779"/>
      <c r="CR30" s="779"/>
      <c r="CS30" s="779"/>
      <c r="CT30" s="781"/>
      <c r="CU30" s="781"/>
      <c r="CV30" s="779"/>
      <c r="CW30" s="779"/>
      <c r="CX30" s="779"/>
    </row>
    <row r="31" spans="1:102" ht="12">
      <c r="A31" s="781"/>
      <c r="B31" s="828"/>
      <c r="C31" s="780"/>
      <c r="D31" s="780"/>
      <c r="E31" s="780"/>
      <c r="F31" s="780"/>
      <c r="G31" s="786"/>
      <c r="H31" s="786"/>
      <c r="I31" s="786"/>
      <c r="J31" s="786"/>
      <c r="K31" s="780"/>
      <c r="L31" s="786"/>
      <c r="M31" s="780"/>
      <c r="N31" s="786"/>
      <c r="O31" s="780"/>
      <c r="P31" s="780"/>
      <c r="Q31" s="781"/>
      <c r="R31" s="828"/>
      <c r="S31" s="779"/>
      <c r="T31" s="779"/>
      <c r="U31" s="830"/>
      <c r="V31" s="830"/>
      <c r="W31" s="779"/>
      <c r="X31" s="786"/>
      <c r="Y31" s="779"/>
      <c r="Z31" s="786"/>
      <c r="AA31" s="786"/>
      <c r="AB31" s="786"/>
      <c r="AC31" s="786"/>
      <c r="AD31" s="786"/>
      <c r="AE31" s="786"/>
      <c r="AF31" s="786"/>
      <c r="AG31" s="779"/>
      <c r="AH31" s="779"/>
      <c r="AI31" s="781"/>
      <c r="AJ31" s="828"/>
      <c r="AK31" s="786"/>
      <c r="AL31" s="786"/>
      <c r="AM31" s="786"/>
      <c r="AN31" s="779"/>
      <c r="AO31" s="822"/>
      <c r="AP31" s="830"/>
      <c r="AQ31" s="779"/>
      <c r="AR31" s="779"/>
      <c r="AS31" s="779"/>
      <c r="AT31" s="779"/>
      <c r="AU31" s="779"/>
      <c r="AV31" s="786"/>
      <c r="AW31" s="786"/>
      <c r="AX31" s="780"/>
      <c r="AY31" s="786"/>
      <c r="BA31" s="829"/>
      <c r="BB31" s="779"/>
      <c r="BC31" s="779"/>
      <c r="BD31" s="786"/>
      <c r="BE31" s="786"/>
      <c r="BF31" s="779"/>
      <c r="BG31" s="779"/>
      <c r="BH31" s="786"/>
      <c r="BI31" s="779"/>
      <c r="BJ31" s="781"/>
      <c r="BK31" s="781"/>
      <c r="BL31" s="785"/>
      <c r="BM31" s="785"/>
      <c r="BO31" s="785"/>
      <c r="BP31" s="785"/>
      <c r="BQ31" s="785"/>
      <c r="BS31" s="829"/>
      <c r="BT31" s="790"/>
      <c r="BW31" s="821"/>
      <c r="BX31" s="780"/>
      <c r="BY31" s="780"/>
      <c r="BZ31" s="780"/>
      <c r="CA31" s="780"/>
      <c r="CB31" s="780"/>
      <c r="CC31" s="780"/>
      <c r="CD31" s="780"/>
      <c r="CE31" s="780"/>
      <c r="CF31" s="780"/>
      <c r="CG31" s="780"/>
      <c r="CJ31" s="780"/>
      <c r="CK31" s="786"/>
      <c r="CL31" s="781"/>
      <c r="CM31" s="828"/>
      <c r="CN31" s="781"/>
      <c r="CO31" s="781"/>
      <c r="CP31" s="786"/>
      <c r="CQ31" s="786"/>
      <c r="CR31" s="786"/>
      <c r="CS31" s="786"/>
      <c r="CT31" s="781"/>
      <c r="CU31" s="781"/>
      <c r="CV31" s="779"/>
      <c r="CW31" s="779"/>
      <c r="CX31" s="779"/>
    </row>
    <row r="32" spans="1:102" ht="12">
      <c r="A32" s="781" t="s">
        <v>291</v>
      </c>
      <c r="B32" s="828" t="s">
        <v>208</v>
      </c>
      <c r="C32" s="780">
        <v>2240</v>
      </c>
      <c r="D32" s="780">
        <v>1915.4</v>
      </c>
      <c r="E32" s="780"/>
      <c r="F32" s="780"/>
      <c r="G32" s="780">
        <v>2200</v>
      </c>
      <c r="H32" s="780">
        <v>1895.4</v>
      </c>
      <c r="I32" s="780">
        <v>40</v>
      </c>
      <c r="J32" s="780">
        <v>20</v>
      </c>
      <c r="K32" s="780"/>
      <c r="L32" s="780"/>
      <c r="M32" s="780"/>
      <c r="N32" s="780"/>
      <c r="O32" s="780">
        <v>8300</v>
      </c>
      <c r="P32" s="780">
        <v>9681.2</v>
      </c>
      <c r="Q32" s="781" t="s">
        <v>291</v>
      </c>
      <c r="R32" s="828" t="s">
        <v>208</v>
      </c>
      <c r="S32" s="779">
        <v>800</v>
      </c>
      <c r="T32" s="779">
        <v>1091.1</v>
      </c>
      <c r="U32" s="825">
        <v>1000</v>
      </c>
      <c r="V32" s="825"/>
      <c r="W32" s="779">
        <v>5600</v>
      </c>
      <c r="X32" s="779">
        <v>8498.9</v>
      </c>
      <c r="Y32" s="779"/>
      <c r="Z32" s="779"/>
      <c r="AA32" s="779"/>
      <c r="AB32" s="779">
        <v>40</v>
      </c>
      <c r="AC32" s="779">
        <v>700</v>
      </c>
      <c r="AD32" s="779">
        <v>51.2</v>
      </c>
      <c r="AE32" s="779">
        <v>200</v>
      </c>
      <c r="AF32" s="779"/>
      <c r="AG32" s="779">
        <v>10540</v>
      </c>
      <c r="AH32" s="779">
        <v>11596.6</v>
      </c>
      <c r="AI32" s="781" t="s">
        <v>291</v>
      </c>
      <c r="AJ32" s="828" t="s">
        <v>208</v>
      </c>
      <c r="AK32" s="779">
        <v>400</v>
      </c>
      <c r="AL32" s="779">
        <v>1560</v>
      </c>
      <c r="AM32" s="779">
        <v>80</v>
      </c>
      <c r="AN32" s="779"/>
      <c r="AO32" s="822">
        <v>400</v>
      </c>
      <c r="AP32" s="825">
        <v>48.3</v>
      </c>
      <c r="AQ32" s="779">
        <v>880</v>
      </c>
      <c r="AR32" s="779">
        <v>1608.3</v>
      </c>
      <c r="AS32" s="779">
        <v>11420</v>
      </c>
      <c r="AT32" s="779">
        <v>13204.9</v>
      </c>
      <c r="AU32" s="779">
        <v>115.62959719789842</v>
      </c>
      <c r="AV32" s="780"/>
      <c r="AW32" s="780"/>
      <c r="AX32" s="780"/>
      <c r="AY32" s="780"/>
      <c r="AZ32" s="777" t="s">
        <v>291</v>
      </c>
      <c r="BA32" s="829" t="s">
        <v>208</v>
      </c>
      <c r="BB32" s="779"/>
      <c r="BC32" s="779"/>
      <c r="BD32" s="779"/>
      <c r="BE32" s="779"/>
      <c r="BF32" s="779"/>
      <c r="BG32" s="779"/>
      <c r="BH32" s="779"/>
      <c r="BI32" s="779"/>
      <c r="BJ32" s="781"/>
      <c r="BK32" s="781"/>
      <c r="BL32" s="785">
        <v>0</v>
      </c>
      <c r="BM32" s="785">
        <v>0</v>
      </c>
      <c r="BO32" s="785">
        <v>11420</v>
      </c>
      <c r="BP32" s="785">
        <v>13204.9</v>
      </c>
      <c r="BQ32" s="785">
        <v>115.62959719789842</v>
      </c>
      <c r="BR32" s="777" t="s">
        <v>291</v>
      </c>
      <c r="BS32" s="829" t="s">
        <v>208</v>
      </c>
      <c r="BT32" s="790">
        <v>600</v>
      </c>
      <c r="BU32" s="785">
        <v>385</v>
      </c>
      <c r="BV32" s="785">
        <v>440</v>
      </c>
      <c r="BW32" s="821">
        <v>1017.1</v>
      </c>
      <c r="BX32" s="780"/>
      <c r="BY32" s="780"/>
      <c r="BZ32" s="780">
        <v>140</v>
      </c>
      <c r="CA32" s="780">
        <v>57.4</v>
      </c>
      <c r="CB32" s="780">
        <v>1180</v>
      </c>
      <c r="CC32" s="780">
        <v>1459.5</v>
      </c>
      <c r="CD32" s="780">
        <v>12600</v>
      </c>
      <c r="CE32" s="780">
        <v>14664.4</v>
      </c>
      <c r="CF32" s="780">
        <v>116.384126984127</v>
      </c>
      <c r="CG32" s="780"/>
      <c r="CJ32" s="780"/>
      <c r="CK32" s="780"/>
      <c r="CL32" s="781"/>
      <c r="CM32" s="828"/>
      <c r="CN32" s="781"/>
      <c r="CO32" s="781"/>
      <c r="CP32" s="779"/>
      <c r="CQ32" s="779"/>
      <c r="CR32" s="779"/>
      <c r="CS32" s="779"/>
      <c r="CT32" s="781"/>
      <c r="CU32" s="781"/>
      <c r="CV32" s="779"/>
      <c r="CW32" s="779"/>
      <c r="CX32" s="779"/>
    </row>
    <row r="33" spans="1:102" ht="12">
      <c r="A33" s="781" t="s">
        <v>292</v>
      </c>
      <c r="B33" s="828" t="s">
        <v>209</v>
      </c>
      <c r="C33" s="780">
        <v>21944</v>
      </c>
      <c r="D33" s="780">
        <v>35098.2</v>
      </c>
      <c r="E33" s="780"/>
      <c r="F33" s="780"/>
      <c r="G33" s="780">
        <v>21280</v>
      </c>
      <c r="H33" s="780">
        <v>26954.6</v>
      </c>
      <c r="I33" s="780">
        <v>664</v>
      </c>
      <c r="J33" s="780">
        <v>8143.6</v>
      </c>
      <c r="K33" s="780"/>
      <c r="L33" s="780"/>
      <c r="M33" s="780"/>
      <c r="N33" s="780">
        <v>134</v>
      </c>
      <c r="O33" s="780">
        <v>21758</v>
      </c>
      <c r="P33" s="780">
        <v>14105.1</v>
      </c>
      <c r="Q33" s="781" t="s">
        <v>292</v>
      </c>
      <c r="R33" s="828" t="s">
        <v>209</v>
      </c>
      <c r="S33" s="779">
        <v>4832</v>
      </c>
      <c r="T33" s="779">
        <v>14105.1</v>
      </c>
      <c r="U33" s="825"/>
      <c r="V33" s="825"/>
      <c r="W33" s="779"/>
      <c r="X33" s="779"/>
      <c r="Y33" s="779"/>
      <c r="Z33" s="779"/>
      <c r="AA33" s="779"/>
      <c r="AB33" s="779"/>
      <c r="AC33" s="779">
        <v>258</v>
      </c>
      <c r="AD33" s="779"/>
      <c r="AE33" s="824">
        <v>16668</v>
      </c>
      <c r="AF33" s="779"/>
      <c r="AG33" s="779">
        <v>43702</v>
      </c>
      <c r="AH33" s="779">
        <v>49337.299999999996</v>
      </c>
      <c r="AI33" s="781" t="s">
        <v>292</v>
      </c>
      <c r="AJ33" s="828" t="s">
        <v>209</v>
      </c>
      <c r="AK33" s="779">
        <v>334</v>
      </c>
      <c r="AL33" s="779">
        <v>840.5</v>
      </c>
      <c r="AM33" s="779">
        <v>166</v>
      </c>
      <c r="AN33" s="779">
        <v>260</v>
      </c>
      <c r="AO33" s="822">
        <v>1000</v>
      </c>
      <c r="AP33" s="825">
        <v>20292.5</v>
      </c>
      <c r="AQ33" s="779">
        <v>1500</v>
      </c>
      <c r="AR33" s="779">
        <v>21393</v>
      </c>
      <c r="AS33" s="779">
        <v>45202</v>
      </c>
      <c r="AT33" s="779">
        <v>70730.29999999999</v>
      </c>
      <c r="AU33" s="779">
        <v>156.47604088314674</v>
      </c>
      <c r="AV33" s="780"/>
      <c r="AW33" s="780"/>
      <c r="AX33" s="779"/>
      <c r="AY33" s="780"/>
      <c r="AZ33" s="777" t="s">
        <v>292</v>
      </c>
      <c r="BA33" s="829" t="s">
        <v>209</v>
      </c>
      <c r="BB33" s="779"/>
      <c r="BC33" s="779"/>
      <c r="BD33" s="779"/>
      <c r="BE33" s="779"/>
      <c r="BF33" s="779"/>
      <c r="BG33" s="779"/>
      <c r="BH33" s="779"/>
      <c r="BI33" s="779"/>
      <c r="BJ33" s="781"/>
      <c r="BK33" s="781"/>
      <c r="BL33" s="785">
        <v>0</v>
      </c>
      <c r="BM33" s="785">
        <v>0</v>
      </c>
      <c r="BO33" s="785">
        <v>45202</v>
      </c>
      <c r="BP33" s="785">
        <v>70730.29999999999</v>
      </c>
      <c r="BQ33" s="785">
        <v>156.47604088314674</v>
      </c>
      <c r="BR33" s="777" t="s">
        <v>292</v>
      </c>
      <c r="BS33" s="829" t="s">
        <v>209</v>
      </c>
      <c r="BT33" s="790"/>
      <c r="BV33" s="785">
        <v>650</v>
      </c>
      <c r="BW33" s="821">
        <v>921.7</v>
      </c>
      <c r="BX33" s="780"/>
      <c r="BY33" s="780"/>
      <c r="BZ33" s="780">
        <v>1800</v>
      </c>
      <c r="CA33" s="780">
        <v>1183.5</v>
      </c>
      <c r="CB33" s="780">
        <v>2450</v>
      </c>
      <c r="CC33" s="780">
        <v>2105.2</v>
      </c>
      <c r="CD33" s="780">
        <v>47652</v>
      </c>
      <c r="CE33" s="780">
        <v>72835.49999999999</v>
      </c>
      <c r="CF33" s="780">
        <v>152.8487786451775</v>
      </c>
      <c r="CG33" s="780"/>
      <c r="CJ33" s="779"/>
      <c r="CK33" s="780"/>
      <c r="CL33" s="781"/>
      <c r="CM33" s="828"/>
      <c r="CN33" s="781"/>
      <c r="CO33" s="781"/>
      <c r="CP33" s="779"/>
      <c r="CQ33" s="779"/>
      <c r="CR33" s="779"/>
      <c r="CS33" s="779"/>
      <c r="CT33" s="781"/>
      <c r="CU33" s="781"/>
      <c r="CV33" s="779"/>
      <c r="CW33" s="779"/>
      <c r="CX33" s="779"/>
    </row>
    <row r="34" spans="1:102" ht="12">
      <c r="A34" s="781" t="s">
        <v>293</v>
      </c>
      <c r="B34" s="828" t="s">
        <v>210</v>
      </c>
      <c r="C34" s="780">
        <v>2633.2</v>
      </c>
      <c r="D34" s="780">
        <v>2602.9</v>
      </c>
      <c r="E34" s="780"/>
      <c r="F34" s="780"/>
      <c r="G34" s="780">
        <v>2600</v>
      </c>
      <c r="H34" s="780">
        <v>2176.9</v>
      </c>
      <c r="I34" s="780">
        <v>33.2</v>
      </c>
      <c r="J34" s="780">
        <v>426</v>
      </c>
      <c r="K34" s="780"/>
      <c r="L34" s="780"/>
      <c r="M34" s="780"/>
      <c r="N34" s="780">
        <v>4</v>
      </c>
      <c r="O34" s="780">
        <v>3175.2000000000003</v>
      </c>
      <c r="P34" s="780">
        <v>3117.5</v>
      </c>
      <c r="Q34" s="781" t="s">
        <v>293</v>
      </c>
      <c r="R34" s="828" t="s">
        <v>210</v>
      </c>
      <c r="S34" s="779">
        <v>666.4</v>
      </c>
      <c r="T34" s="779">
        <v>505.2</v>
      </c>
      <c r="U34" s="825">
        <v>305.5</v>
      </c>
      <c r="V34" s="825">
        <v>332</v>
      </c>
      <c r="W34" s="779">
        <v>1610</v>
      </c>
      <c r="X34" s="779">
        <v>2023</v>
      </c>
      <c r="Y34" s="779"/>
      <c r="Z34" s="779"/>
      <c r="AA34" s="779"/>
      <c r="AB34" s="779"/>
      <c r="AC34" s="779">
        <v>293.3</v>
      </c>
      <c r="AD34" s="779">
        <v>93.3</v>
      </c>
      <c r="AE34" s="779">
        <v>300</v>
      </c>
      <c r="AF34" s="779">
        <v>164</v>
      </c>
      <c r="AG34" s="779">
        <v>5808.4</v>
      </c>
      <c r="AH34" s="779">
        <v>5724.4</v>
      </c>
      <c r="AI34" s="781" t="s">
        <v>293</v>
      </c>
      <c r="AJ34" s="828" t="s">
        <v>210</v>
      </c>
      <c r="AK34" s="779">
        <v>200</v>
      </c>
      <c r="AL34" s="779">
        <v>332.4</v>
      </c>
      <c r="AM34" s="779">
        <v>80</v>
      </c>
      <c r="AN34" s="779">
        <v>50</v>
      </c>
      <c r="AO34" s="822">
        <v>466.4</v>
      </c>
      <c r="AP34" s="825">
        <v>154.5</v>
      </c>
      <c r="AQ34" s="779">
        <v>746.4</v>
      </c>
      <c r="AR34" s="779">
        <v>536.9</v>
      </c>
      <c r="AS34" s="779">
        <v>6554.799999999999</v>
      </c>
      <c r="AT34" s="779">
        <v>6261.299999999999</v>
      </c>
      <c r="AU34" s="779">
        <v>95.52236528955879</v>
      </c>
      <c r="AV34" s="780"/>
      <c r="AW34" s="780"/>
      <c r="AX34" s="780"/>
      <c r="AY34" s="780"/>
      <c r="AZ34" s="777" t="s">
        <v>293</v>
      </c>
      <c r="BA34" s="829" t="s">
        <v>210</v>
      </c>
      <c r="BB34" s="779"/>
      <c r="BC34" s="779"/>
      <c r="BD34" s="779"/>
      <c r="BE34" s="779"/>
      <c r="BF34" s="779"/>
      <c r="BG34" s="779"/>
      <c r="BH34" s="779"/>
      <c r="BI34" s="779"/>
      <c r="BJ34" s="781"/>
      <c r="BK34" s="781"/>
      <c r="BL34" s="785">
        <v>0</v>
      </c>
      <c r="BM34" s="785">
        <v>0</v>
      </c>
      <c r="BO34" s="785">
        <v>6554.799999999999</v>
      </c>
      <c r="BP34" s="785">
        <v>6261.299999999999</v>
      </c>
      <c r="BQ34" s="785">
        <v>95.52236528955879</v>
      </c>
      <c r="BR34" s="777" t="s">
        <v>293</v>
      </c>
      <c r="BS34" s="829" t="s">
        <v>210</v>
      </c>
      <c r="BT34" s="790">
        <v>600</v>
      </c>
      <c r="BU34" s="785">
        <v>590.9</v>
      </c>
      <c r="BV34" s="785">
        <v>650</v>
      </c>
      <c r="BW34" s="777">
        <v>699.7</v>
      </c>
      <c r="BX34" s="780"/>
      <c r="BY34" s="780"/>
      <c r="BZ34" s="780">
        <v>140</v>
      </c>
      <c r="CA34" s="780">
        <v>27.9</v>
      </c>
      <c r="CB34" s="780">
        <v>1390</v>
      </c>
      <c r="CC34" s="780">
        <v>1318.5</v>
      </c>
      <c r="CD34" s="780">
        <v>7944.799999999999</v>
      </c>
      <c r="CE34" s="780">
        <v>7579.799999999999</v>
      </c>
      <c r="CF34" s="780">
        <v>95.40580002013895</v>
      </c>
      <c r="CG34" s="780"/>
      <c r="CJ34" s="780"/>
      <c r="CK34" s="780"/>
      <c r="CL34" s="781"/>
      <c r="CM34" s="828"/>
      <c r="CN34" s="781"/>
      <c r="CO34" s="781"/>
      <c r="CP34" s="779"/>
      <c r="CQ34" s="779"/>
      <c r="CR34" s="779"/>
      <c r="CS34" s="779"/>
      <c r="CT34" s="781"/>
      <c r="CU34" s="781"/>
      <c r="CV34" s="779"/>
      <c r="CW34" s="779"/>
      <c r="CX34" s="779"/>
    </row>
    <row r="35" spans="1:102" ht="12">
      <c r="A35" s="781" t="s">
        <v>1490</v>
      </c>
      <c r="B35" s="781" t="s">
        <v>1489</v>
      </c>
      <c r="C35" s="827">
        <v>1082100</v>
      </c>
      <c r="D35" s="827">
        <v>1226239.4</v>
      </c>
      <c r="E35" s="780">
        <v>1072100</v>
      </c>
      <c r="F35" s="827">
        <v>1204700.9</v>
      </c>
      <c r="G35" s="780"/>
      <c r="H35" s="780"/>
      <c r="I35" s="780"/>
      <c r="J35" s="780"/>
      <c r="K35" s="780">
        <v>10000</v>
      </c>
      <c r="L35" s="780">
        <v>21538.5</v>
      </c>
      <c r="M35" s="780"/>
      <c r="N35" s="780"/>
      <c r="O35" s="780">
        <v>36000</v>
      </c>
      <c r="P35" s="780">
        <v>106236.4</v>
      </c>
      <c r="Q35" s="781" t="s">
        <v>1490</v>
      </c>
      <c r="R35" s="781" t="s">
        <v>1489</v>
      </c>
      <c r="S35" s="779">
        <v>30000</v>
      </c>
      <c r="T35" s="779">
        <v>40498.4</v>
      </c>
      <c r="U35" s="825"/>
      <c r="V35" s="825"/>
      <c r="W35" s="779"/>
      <c r="X35" s="779"/>
      <c r="Y35" s="779"/>
      <c r="Z35" s="779"/>
      <c r="AA35" s="779">
        <v>6000</v>
      </c>
      <c r="AB35" s="826">
        <v>65738</v>
      </c>
      <c r="AC35" s="779"/>
      <c r="AD35" s="779"/>
      <c r="AE35" s="779"/>
      <c r="AF35" s="779"/>
      <c r="AG35" s="779">
        <v>1118100</v>
      </c>
      <c r="AH35" s="824">
        <v>1332475.7999999998</v>
      </c>
      <c r="AI35" s="781" t="s">
        <v>1490</v>
      </c>
      <c r="AJ35" s="781" t="s">
        <v>1489</v>
      </c>
      <c r="AK35" s="779">
        <v>40000</v>
      </c>
      <c r="AL35" s="779">
        <v>19506.7</v>
      </c>
      <c r="AM35" s="779">
        <v>9150</v>
      </c>
      <c r="AN35" s="824">
        <v>13873.3</v>
      </c>
      <c r="AO35" s="822">
        <v>97000</v>
      </c>
      <c r="AP35" s="825">
        <v>41266.3</v>
      </c>
      <c r="AQ35" s="824">
        <v>146150</v>
      </c>
      <c r="AR35" s="779">
        <v>74646.3</v>
      </c>
      <c r="AS35" s="779">
        <v>1264250</v>
      </c>
      <c r="AT35" s="779">
        <v>1407122.0999999999</v>
      </c>
      <c r="AU35" s="779">
        <v>111.30093731461339</v>
      </c>
      <c r="AV35" s="780">
        <v>40200</v>
      </c>
      <c r="AW35" s="780">
        <v>65677.6</v>
      </c>
      <c r="AX35" s="780">
        <v>13640</v>
      </c>
      <c r="AY35" s="780">
        <v>58022.6</v>
      </c>
      <c r="AZ35" s="777" t="s">
        <v>1490</v>
      </c>
      <c r="BA35" s="777" t="s">
        <v>1489</v>
      </c>
      <c r="BB35" s="779">
        <v>15744</v>
      </c>
      <c r="BC35" s="824">
        <v>10323.4</v>
      </c>
      <c r="BD35" s="779"/>
      <c r="BE35" s="779"/>
      <c r="BF35" s="779"/>
      <c r="BG35" s="779"/>
      <c r="BH35" s="779"/>
      <c r="BI35" s="779">
        <v>200</v>
      </c>
      <c r="BJ35" s="823"/>
      <c r="BK35" s="822"/>
      <c r="BL35" s="785">
        <v>69584</v>
      </c>
      <c r="BM35" s="785">
        <v>134223.6</v>
      </c>
      <c r="BN35" s="778">
        <v>192.89434352724766</v>
      </c>
      <c r="BO35" s="785">
        <v>1333834</v>
      </c>
      <c r="BP35" s="785">
        <v>1541345.7</v>
      </c>
      <c r="BQ35" s="785">
        <v>115.55753564536518</v>
      </c>
      <c r="BR35" s="777" t="s">
        <v>1490</v>
      </c>
      <c r="BS35" s="777" t="s">
        <v>1489</v>
      </c>
      <c r="BT35" s="787">
        <v>34278.4</v>
      </c>
      <c r="BU35" s="785">
        <v>51607.1</v>
      </c>
      <c r="BV35" s="785">
        <v>224494.3</v>
      </c>
      <c r="BW35" s="821">
        <v>246115.8</v>
      </c>
      <c r="BX35" s="780">
        <v>8808.8</v>
      </c>
      <c r="BY35" s="780">
        <v>9508</v>
      </c>
      <c r="BZ35" s="780">
        <v>325</v>
      </c>
      <c r="CA35" s="780">
        <v>798</v>
      </c>
      <c r="CB35" s="780">
        <v>267906.5</v>
      </c>
      <c r="CC35" s="780">
        <v>308028.89999999997</v>
      </c>
      <c r="CD35" s="780">
        <v>1601740.5</v>
      </c>
      <c r="CE35" s="780">
        <v>1849374.5999999999</v>
      </c>
      <c r="CF35" s="780">
        <v>115.46031332790798</v>
      </c>
      <c r="CG35" s="780"/>
      <c r="CJ35" s="780"/>
      <c r="CK35" s="780"/>
      <c r="CL35" s="781"/>
      <c r="CM35" s="781"/>
      <c r="CN35" s="781"/>
      <c r="CO35" s="781"/>
      <c r="CP35" s="779"/>
      <c r="CQ35" s="779"/>
      <c r="CR35" s="779"/>
      <c r="CS35" s="779"/>
      <c r="CT35" s="781"/>
      <c r="CU35" s="781"/>
      <c r="CV35" s="779"/>
      <c r="CW35" s="779"/>
      <c r="CX35" s="779"/>
    </row>
    <row r="36" spans="1:102" ht="21" customHeight="1">
      <c r="A36" s="817" t="s">
        <v>168</v>
      </c>
      <c r="B36" s="816" t="s">
        <v>74</v>
      </c>
      <c r="C36" s="820">
        <v>1161330.2</v>
      </c>
      <c r="D36" s="820">
        <v>1319032.3</v>
      </c>
      <c r="E36" s="803">
        <v>1072100</v>
      </c>
      <c r="F36" s="802">
        <v>1204700.9</v>
      </c>
      <c r="G36" s="803">
        <v>77680</v>
      </c>
      <c r="H36" s="803">
        <v>83322.79999999999</v>
      </c>
      <c r="I36" s="803">
        <v>1550.2</v>
      </c>
      <c r="J36" s="803">
        <v>9470.1</v>
      </c>
      <c r="K36" s="803">
        <v>10000</v>
      </c>
      <c r="L36" s="803">
        <v>21538.5</v>
      </c>
      <c r="M36" s="803">
        <v>360</v>
      </c>
      <c r="N36" s="803">
        <v>1394</v>
      </c>
      <c r="O36" s="819">
        <v>138404.3</v>
      </c>
      <c r="P36" s="819">
        <v>278773.99999999994</v>
      </c>
      <c r="Q36" s="817" t="s">
        <v>168</v>
      </c>
      <c r="R36" s="816" t="s">
        <v>74</v>
      </c>
      <c r="S36" s="803">
        <v>44412.4</v>
      </c>
      <c r="T36" s="803">
        <v>70854.6</v>
      </c>
      <c r="U36" s="803">
        <v>10819.6</v>
      </c>
      <c r="V36" s="803">
        <v>31240.699999999997</v>
      </c>
      <c r="W36" s="803">
        <v>50223</v>
      </c>
      <c r="X36" s="803">
        <v>95489.4</v>
      </c>
      <c r="Y36" s="803">
        <v>720</v>
      </c>
      <c r="Z36" s="803">
        <v>1390.8</v>
      </c>
      <c r="AA36" s="803">
        <v>6210</v>
      </c>
      <c r="AB36" s="818">
        <v>66435.1</v>
      </c>
      <c r="AC36" s="803">
        <v>3831.3</v>
      </c>
      <c r="AD36" s="803">
        <v>8414.3</v>
      </c>
      <c r="AE36" s="802">
        <v>22188</v>
      </c>
      <c r="AF36" s="803">
        <v>4949.099999999999</v>
      </c>
      <c r="AG36" s="803">
        <v>1300094.5</v>
      </c>
      <c r="AH36" s="802">
        <v>1599200.3</v>
      </c>
      <c r="AI36" s="817" t="s">
        <v>168</v>
      </c>
      <c r="AJ36" s="816" t="s">
        <v>74</v>
      </c>
      <c r="AK36" s="803">
        <v>43507</v>
      </c>
      <c r="AL36" s="803">
        <v>40927</v>
      </c>
      <c r="AM36" s="802">
        <v>10781</v>
      </c>
      <c r="AN36" s="802">
        <v>17099.699999999997</v>
      </c>
      <c r="AO36" s="802">
        <v>102533.4</v>
      </c>
      <c r="AP36" s="803">
        <v>72017</v>
      </c>
      <c r="AQ36" s="815">
        <v>156821.4</v>
      </c>
      <c r="AR36" s="809">
        <v>130043.7</v>
      </c>
      <c r="AS36" s="803">
        <v>1456915.9</v>
      </c>
      <c r="AT36" s="803">
        <v>1729244</v>
      </c>
      <c r="AU36" s="779">
        <v>118.69209471871369</v>
      </c>
      <c r="AV36" s="803">
        <v>40200</v>
      </c>
      <c r="AW36" s="803">
        <v>65677.6</v>
      </c>
      <c r="AX36" s="803">
        <v>13640</v>
      </c>
      <c r="AY36" s="803">
        <v>58022.6</v>
      </c>
      <c r="AZ36" s="795" t="s">
        <v>168</v>
      </c>
      <c r="BA36" s="813" t="s">
        <v>74</v>
      </c>
      <c r="BB36" s="803">
        <v>15744</v>
      </c>
      <c r="BC36" s="802">
        <v>10323.4</v>
      </c>
      <c r="BD36" s="803">
        <v>0</v>
      </c>
      <c r="BE36" s="803">
        <v>0</v>
      </c>
      <c r="BF36" s="803">
        <v>0</v>
      </c>
      <c r="BG36" s="803">
        <v>0</v>
      </c>
      <c r="BH36" s="814">
        <v>0</v>
      </c>
      <c r="BI36" s="803">
        <v>200</v>
      </c>
      <c r="BJ36" s="803">
        <v>0</v>
      </c>
      <c r="BK36" s="803">
        <v>0</v>
      </c>
      <c r="BL36" s="803">
        <v>69584</v>
      </c>
      <c r="BM36" s="803">
        <v>134223.6</v>
      </c>
      <c r="BN36" s="778">
        <v>192.89434352724766</v>
      </c>
      <c r="BO36" s="794">
        <v>1526499.9</v>
      </c>
      <c r="BP36" s="794">
        <v>1863467.6</v>
      </c>
      <c r="BQ36" s="794">
        <v>122.07453141660869</v>
      </c>
      <c r="BR36" s="795" t="s">
        <v>168</v>
      </c>
      <c r="BS36" s="813" t="s">
        <v>74</v>
      </c>
      <c r="BT36" s="803">
        <v>51628.4</v>
      </c>
      <c r="BU36" s="803">
        <v>79882.2</v>
      </c>
      <c r="BV36" s="803">
        <v>246384.3</v>
      </c>
      <c r="BW36" s="803">
        <v>286549.3</v>
      </c>
      <c r="BX36" s="803">
        <v>8808.8</v>
      </c>
      <c r="BY36" s="803">
        <v>9508</v>
      </c>
      <c r="BZ36" s="803">
        <v>6240</v>
      </c>
      <c r="CA36" s="803">
        <v>5554.6</v>
      </c>
      <c r="CB36" s="803">
        <v>313061.5</v>
      </c>
      <c r="CC36" s="803">
        <v>381494.1</v>
      </c>
      <c r="CD36" s="803">
        <v>1839561.4</v>
      </c>
      <c r="CE36" s="803">
        <v>2244961.6999999997</v>
      </c>
      <c r="CF36" s="812">
        <v>122.03787815943517</v>
      </c>
      <c r="CG36" s="780"/>
      <c r="CJ36" s="809"/>
      <c r="CK36" s="809"/>
      <c r="CL36" s="811"/>
      <c r="CM36" s="810"/>
      <c r="CN36" s="781"/>
      <c r="CO36" s="781"/>
      <c r="CP36" s="809"/>
      <c r="CQ36" s="809"/>
      <c r="CR36" s="809"/>
      <c r="CS36" s="809"/>
      <c r="CT36" s="781"/>
      <c r="CU36" s="781"/>
      <c r="CV36" s="809"/>
      <c r="CW36" s="809"/>
      <c r="CX36" s="809"/>
    </row>
    <row r="37" spans="1:102" ht="14.25" customHeight="1">
      <c r="A37" s="808" t="s">
        <v>680</v>
      </c>
      <c r="B37" s="807" t="s">
        <v>1338</v>
      </c>
      <c r="C37" s="806">
        <v>1242433.5</v>
      </c>
      <c r="D37" s="805">
        <v>117330.1</v>
      </c>
      <c r="E37" s="800">
        <v>1149247.5</v>
      </c>
      <c r="F37" s="804">
        <v>1065977.2</v>
      </c>
      <c r="G37" s="793">
        <v>78055</v>
      </c>
      <c r="H37" s="793">
        <v>85546.1</v>
      </c>
      <c r="I37" s="793">
        <v>3131</v>
      </c>
      <c r="J37" s="793">
        <v>3524</v>
      </c>
      <c r="K37" s="793">
        <v>12000</v>
      </c>
      <c r="L37" s="793">
        <v>20282.8</v>
      </c>
      <c r="M37" s="800">
        <v>440</v>
      </c>
      <c r="N37" s="800">
        <v>999</v>
      </c>
      <c r="O37" s="791">
        <v>135898.8</v>
      </c>
      <c r="P37" s="791">
        <v>240424.6</v>
      </c>
      <c r="Q37" s="793"/>
      <c r="R37" s="793"/>
      <c r="S37" s="793">
        <v>26770.2</v>
      </c>
      <c r="T37" s="793">
        <v>119314</v>
      </c>
      <c r="U37" s="793">
        <v>17314.8</v>
      </c>
      <c r="V37" s="793">
        <v>6871.4</v>
      </c>
      <c r="W37" s="793">
        <v>49837</v>
      </c>
      <c r="X37" s="793">
        <v>85636.5</v>
      </c>
      <c r="Y37" s="793">
        <v>260</v>
      </c>
      <c r="Z37" s="793">
        <v>725.7</v>
      </c>
      <c r="AA37" s="793">
        <v>23022.2</v>
      </c>
      <c r="AB37" s="793">
        <v>9587</v>
      </c>
      <c r="AC37" s="793">
        <v>2980</v>
      </c>
      <c r="AD37" s="793">
        <v>2520.6</v>
      </c>
      <c r="AE37" s="799">
        <v>15714.6</v>
      </c>
      <c r="AF37" s="799">
        <v>15769.4</v>
      </c>
      <c r="AG37" s="803">
        <v>1378772.3</v>
      </c>
      <c r="AH37" s="802">
        <v>1416753.7</v>
      </c>
      <c r="AI37" s="793"/>
      <c r="AJ37" s="793"/>
      <c r="AK37" s="793">
        <v>53134.2</v>
      </c>
      <c r="AL37" s="793">
        <v>44225.8</v>
      </c>
      <c r="AM37" s="793">
        <v>3469</v>
      </c>
      <c r="AN37" s="792">
        <v>3023.1</v>
      </c>
      <c r="AO37" s="799">
        <v>101593.2</v>
      </c>
      <c r="AP37" s="799">
        <v>162800.6</v>
      </c>
      <c r="AQ37" s="801">
        <v>158196.4</v>
      </c>
      <c r="AR37" s="801">
        <v>210049.5</v>
      </c>
      <c r="AS37" s="793">
        <v>1536968.7</v>
      </c>
      <c r="AT37" s="793">
        <v>1626803.2</v>
      </c>
      <c r="AU37" s="792">
        <v>105.84491408315601</v>
      </c>
      <c r="AV37" s="800">
        <v>41249.8</v>
      </c>
      <c r="AW37" s="800">
        <v>54924.2</v>
      </c>
      <c r="AX37" s="800">
        <v>20200</v>
      </c>
      <c r="AY37" s="793">
        <v>40183</v>
      </c>
      <c r="AZ37" s="793"/>
      <c r="BA37" s="793"/>
      <c r="BB37" s="793">
        <v>74924.3</v>
      </c>
      <c r="BC37" s="799">
        <v>63302.7</v>
      </c>
      <c r="BD37" s="793">
        <v>0</v>
      </c>
      <c r="BE37" s="793">
        <v>0</v>
      </c>
      <c r="BF37" s="793">
        <v>0</v>
      </c>
      <c r="BG37" s="793">
        <v>0</v>
      </c>
      <c r="BH37" s="793">
        <v>500</v>
      </c>
      <c r="BI37" s="793">
        <v>900</v>
      </c>
      <c r="BJ37" s="793">
        <v>0</v>
      </c>
      <c r="BK37" s="793">
        <v>150</v>
      </c>
      <c r="BL37" s="798">
        <v>136874.1</v>
      </c>
      <c r="BM37" s="798">
        <v>159459.9</v>
      </c>
      <c r="BN37" s="797">
        <v>116.50114959660007</v>
      </c>
      <c r="BO37" s="796">
        <v>1673842.8</v>
      </c>
      <c r="BP37" s="795">
        <v>1786263.1</v>
      </c>
      <c r="BQ37" s="794">
        <v>106.71629976243887</v>
      </c>
      <c r="BR37" s="793"/>
      <c r="BS37" s="793"/>
      <c r="BT37" s="793">
        <v>34970</v>
      </c>
      <c r="BU37" s="793">
        <v>67142.1</v>
      </c>
      <c r="BV37" s="793">
        <v>142275</v>
      </c>
      <c r="BW37" s="793">
        <v>155303.4</v>
      </c>
      <c r="BX37" s="793">
        <v>10590</v>
      </c>
      <c r="BY37" s="793">
        <v>10590</v>
      </c>
      <c r="BZ37" s="793">
        <v>4979</v>
      </c>
      <c r="CA37" s="793">
        <v>5445.3</v>
      </c>
      <c r="CB37" s="792">
        <v>192814</v>
      </c>
      <c r="CC37" s="792">
        <v>238480.8</v>
      </c>
      <c r="CD37" s="792">
        <v>1866656.8</v>
      </c>
      <c r="CE37" s="792">
        <v>2024743.9</v>
      </c>
      <c r="CF37" s="791">
        <v>108.46899655041034</v>
      </c>
      <c r="CG37" s="779"/>
      <c r="CJ37" s="780"/>
      <c r="CK37" s="779"/>
      <c r="CL37" s="779"/>
      <c r="CM37" s="779"/>
      <c r="CN37" s="781"/>
      <c r="CO37" s="781"/>
      <c r="CP37" s="779"/>
      <c r="CQ37" s="779"/>
      <c r="CR37" s="779"/>
      <c r="CS37" s="779"/>
      <c r="CT37" s="779"/>
      <c r="CU37" s="779"/>
      <c r="CV37" s="779"/>
      <c r="CW37" s="779"/>
      <c r="CX37" s="779"/>
    </row>
    <row r="38" spans="1:107" ht="12">
      <c r="A38" s="787"/>
      <c r="B38" s="787"/>
      <c r="C38" s="790"/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79"/>
      <c r="P38" s="785"/>
      <c r="Q38" s="786"/>
      <c r="R38" s="786"/>
      <c r="S38" s="786"/>
      <c r="T38" s="786"/>
      <c r="U38" s="786"/>
      <c r="V38" s="786"/>
      <c r="W38" s="786"/>
      <c r="X38" s="786"/>
      <c r="Y38" s="786"/>
      <c r="Z38" s="786"/>
      <c r="AA38" s="786"/>
      <c r="AB38" s="786"/>
      <c r="AC38" s="786"/>
      <c r="AD38" s="786"/>
      <c r="AE38" s="786"/>
      <c r="AF38" s="786"/>
      <c r="AI38" s="786"/>
      <c r="AJ38" s="786"/>
      <c r="AK38" s="786"/>
      <c r="AL38" s="786"/>
      <c r="AM38" s="786"/>
      <c r="AN38" s="786"/>
      <c r="AO38" s="786"/>
      <c r="AP38" s="786"/>
      <c r="AS38" s="779"/>
      <c r="AT38" s="779"/>
      <c r="AU38" s="786"/>
      <c r="AV38" s="786"/>
      <c r="AW38" s="786"/>
      <c r="AX38" s="786"/>
      <c r="AY38" s="786"/>
      <c r="AZ38" s="786"/>
      <c r="BA38" s="786"/>
      <c r="BB38" s="786"/>
      <c r="BC38" s="786"/>
      <c r="BD38" s="786"/>
      <c r="BE38" s="786"/>
      <c r="BF38" s="786"/>
      <c r="BG38" s="786"/>
      <c r="BH38" s="786"/>
      <c r="BI38" s="786"/>
      <c r="BJ38" s="779"/>
      <c r="BK38" s="786"/>
      <c r="BL38" s="786"/>
      <c r="BM38" s="786"/>
      <c r="BN38" s="789"/>
      <c r="BO38" s="779"/>
      <c r="BP38" s="779"/>
      <c r="BQ38" s="786"/>
      <c r="BR38" s="786"/>
      <c r="BS38" s="786"/>
      <c r="BT38" s="786"/>
      <c r="BU38" s="787" t="s">
        <v>1488</v>
      </c>
      <c r="BV38" s="786"/>
      <c r="BW38" s="786"/>
      <c r="BX38" s="786"/>
      <c r="BY38" s="786"/>
      <c r="BZ38" s="786"/>
      <c r="CA38" s="786"/>
      <c r="CB38" s="786"/>
      <c r="CC38" s="786"/>
      <c r="CD38" s="783"/>
      <c r="CE38" s="783"/>
      <c r="CF38" s="783"/>
      <c r="CG38" s="783"/>
      <c r="CH38" s="786"/>
      <c r="CI38" s="786"/>
      <c r="CJ38" s="781"/>
      <c r="CK38" s="781"/>
      <c r="CL38" s="781"/>
      <c r="CM38" s="781"/>
      <c r="CN38" s="781"/>
      <c r="CO38" s="781"/>
      <c r="CP38" s="781"/>
      <c r="CQ38" s="781"/>
      <c r="CR38" s="786"/>
      <c r="CS38" s="786"/>
      <c r="CT38" s="786"/>
      <c r="CU38" s="786"/>
      <c r="CV38" s="786"/>
      <c r="CW38" s="786"/>
      <c r="CX38" s="781"/>
      <c r="DB38" s="786"/>
      <c r="DC38" s="786"/>
    </row>
    <row r="39" spans="1:101" ht="12">
      <c r="A39" s="787">
        <v>24</v>
      </c>
      <c r="B39" s="787"/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  <c r="Q39" s="779">
        <v>25</v>
      </c>
      <c r="R39" s="779"/>
      <c r="S39" s="779"/>
      <c r="T39" s="779"/>
      <c r="U39" s="779"/>
      <c r="V39" s="779"/>
      <c r="W39" s="779"/>
      <c r="X39" s="779"/>
      <c r="Y39" s="779"/>
      <c r="Z39" s="779"/>
      <c r="AA39" s="779"/>
      <c r="AB39" s="779"/>
      <c r="AC39" s="779"/>
      <c r="AD39" s="779"/>
      <c r="AE39" s="779"/>
      <c r="AF39" s="779"/>
      <c r="AG39" s="779"/>
      <c r="AH39" s="779"/>
      <c r="AI39" s="779">
        <v>26</v>
      </c>
      <c r="AJ39" s="779"/>
      <c r="AK39" s="779"/>
      <c r="AL39" s="779"/>
      <c r="AM39" s="779"/>
      <c r="AN39" s="779"/>
      <c r="AO39" s="779"/>
      <c r="AP39" s="779"/>
      <c r="AQ39" s="779"/>
      <c r="AR39" s="779"/>
      <c r="AS39" s="779"/>
      <c r="AT39" s="779"/>
      <c r="AU39" s="779"/>
      <c r="AV39" s="779"/>
      <c r="AW39" s="779"/>
      <c r="AX39" s="779"/>
      <c r="AY39" s="779"/>
      <c r="AZ39" s="779">
        <v>27</v>
      </c>
      <c r="BA39" s="779"/>
      <c r="BB39" s="779"/>
      <c r="BC39" s="779"/>
      <c r="BD39" s="779"/>
      <c r="BE39" s="779"/>
      <c r="BF39" s="779"/>
      <c r="BG39" s="779"/>
      <c r="BH39" s="779"/>
      <c r="BI39" s="779"/>
      <c r="BJ39" s="779"/>
      <c r="BK39" s="779"/>
      <c r="BL39" s="779"/>
      <c r="BM39" s="789"/>
      <c r="BN39" s="779"/>
      <c r="BO39" s="779"/>
      <c r="BP39" s="786"/>
      <c r="BQ39" s="787"/>
      <c r="BR39" s="779">
        <v>28</v>
      </c>
      <c r="BS39" s="779"/>
      <c r="BT39" s="787"/>
      <c r="BU39" s="786"/>
      <c r="BV39" s="786"/>
      <c r="BW39" s="786"/>
      <c r="BX39" s="786"/>
      <c r="BY39" s="786"/>
      <c r="BZ39" s="786"/>
      <c r="CB39" s="787"/>
      <c r="CC39" s="787"/>
      <c r="CD39" s="787"/>
      <c r="CE39" s="787"/>
      <c r="CF39" s="786"/>
      <c r="CG39" s="783"/>
      <c r="CH39" s="783"/>
      <c r="CI39" s="781"/>
      <c r="CJ39" s="781"/>
      <c r="CK39" s="781"/>
      <c r="CL39" s="781"/>
      <c r="CM39" s="781"/>
      <c r="CN39" s="781"/>
      <c r="CO39" s="781"/>
      <c r="CP39" s="781"/>
      <c r="CQ39" s="781"/>
      <c r="CR39" s="781"/>
      <c r="CS39" s="781"/>
      <c r="CT39" s="781"/>
      <c r="CU39" s="781"/>
      <c r="CV39" s="781"/>
      <c r="CW39" s="781"/>
    </row>
    <row r="40" spans="1:102" ht="12">
      <c r="A40" s="787"/>
      <c r="B40" s="787"/>
      <c r="C40" s="787"/>
      <c r="D40" s="787"/>
      <c r="E40" s="787"/>
      <c r="F40" s="787"/>
      <c r="G40" s="787"/>
      <c r="H40" s="787"/>
      <c r="I40" s="787"/>
      <c r="J40" s="787"/>
      <c r="K40" s="787"/>
      <c r="L40" s="787"/>
      <c r="M40" s="787"/>
      <c r="N40" s="787"/>
      <c r="O40" s="786"/>
      <c r="P40" s="786"/>
      <c r="Q40" s="786"/>
      <c r="R40" s="786"/>
      <c r="S40" s="786"/>
      <c r="T40" s="786"/>
      <c r="U40" s="786"/>
      <c r="V40" s="786"/>
      <c r="W40" s="786"/>
      <c r="X40" s="786"/>
      <c r="Y40" s="786"/>
      <c r="Z40" s="786"/>
      <c r="AA40" s="786"/>
      <c r="AB40" s="786"/>
      <c r="AC40" s="786"/>
      <c r="AD40" s="786"/>
      <c r="AE40" s="786"/>
      <c r="AF40" s="786"/>
      <c r="AG40" s="786"/>
      <c r="AH40" s="786"/>
      <c r="AI40" s="787"/>
      <c r="AJ40" s="787"/>
      <c r="AK40" s="787"/>
      <c r="AL40" s="787"/>
      <c r="AM40" s="787"/>
      <c r="AN40" s="787"/>
      <c r="AO40" s="787"/>
      <c r="AP40" s="787"/>
      <c r="AQ40" s="786"/>
      <c r="AR40" s="786"/>
      <c r="AS40" s="787"/>
      <c r="AT40" s="787"/>
      <c r="AU40" s="787"/>
      <c r="AV40" s="787"/>
      <c r="AW40" s="787"/>
      <c r="AX40" s="787"/>
      <c r="AY40" s="787"/>
      <c r="AZ40" s="787"/>
      <c r="BA40" s="787"/>
      <c r="BB40" s="787"/>
      <c r="BC40" s="787"/>
      <c r="BD40" s="787"/>
      <c r="BE40" s="787"/>
      <c r="BF40" s="787"/>
      <c r="BG40" s="787"/>
      <c r="BH40" s="787"/>
      <c r="BI40" s="787"/>
      <c r="BJ40" s="787"/>
      <c r="BK40" s="787"/>
      <c r="BL40" s="787"/>
      <c r="BM40" s="787"/>
      <c r="BN40" s="788"/>
      <c r="BO40" s="787"/>
      <c r="BP40" s="787"/>
      <c r="BQ40" s="787"/>
      <c r="BR40" s="787"/>
      <c r="BS40" s="787"/>
      <c r="BT40" s="787"/>
      <c r="BU40" s="786"/>
      <c r="BV40" s="786"/>
      <c r="BW40" s="786"/>
      <c r="BX40" s="779"/>
      <c r="BY40" s="779"/>
      <c r="BZ40" s="786"/>
      <c r="CA40" s="786"/>
      <c r="CC40" s="787"/>
      <c r="CD40" s="787"/>
      <c r="CE40" s="787"/>
      <c r="CF40" s="787"/>
      <c r="CG40" s="786"/>
      <c r="CH40" s="779"/>
      <c r="CI40" s="779"/>
      <c r="CJ40" s="781"/>
      <c r="CK40" s="781"/>
      <c r="CL40" s="781"/>
      <c r="CM40" s="781"/>
      <c r="CN40" s="781"/>
      <c r="CO40" s="781"/>
      <c r="CP40" s="781"/>
      <c r="CQ40" s="781"/>
      <c r="CR40" s="781"/>
      <c r="CS40" s="781"/>
      <c r="CT40" s="781"/>
      <c r="CU40" s="781"/>
      <c r="CV40" s="781"/>
      <c r="CW40" s="781"/>
      <c r="CX40" s="781"/>
    </row>
    <row r="41" spans="16:102" ht="12">
      <c r="P41" s="785"/>
      <c r="BO41" s="785"/>
      <c r="BP41" s="785"/>
      <c r="BX41" s="785"/>
      <c r="BY41" s="785"/>
      <c r="CD41" s="1184"/>
      <c r="CE41" s="1184"/>
      <c r="CF41" s="1184"/>
      <c r="CJ41" s="781"/>
      <c r="CK41" s="781"/>
      <c r="CL41" s="781"/>
      <c r="CM41" s="781"/>
      <c r="CN41" s="781"/>
      <c r="CO41" s="781"/>
      <c r="CP41" s="781"/>
      <c r="CQ41" s="781"/>
      <c r="CR41" s="781"/>
      <c r="CS41" s="781"/>
      <c r="CT41" s="781"/>
      <c r="CU41" s="781"/>
      <c r="CV41" s="781"/>
      <c r="CW41" s="781"/>
      <c r="CX41" s="781"/>
    </row>
    <row r="42" spans="15:102" ht="12">
      <c r="O42" s="780"/>
      <c r="P42" s="780"/>
      <c r="BP42" s="785"/>
      <c r="BX42" s="785"/>
      <c r="BY42" s="785"/>
      <c r="CJ42" s="781"/>
      <c r="CK42" s="781"/>
      <c r="CL42" s="781"/>
      <c r="CM42" s="781"/>
      <c r="CN42" s="781"/>
      <c r="CO42" s="781"/>
      <c r="CP42" s="781"/>
      <c r="CQ42" s="781"/>
      <c r="CR42" s="781"/>
      <c r="CS42" s="781"/>
      <c r="CT42" s="781"/>
      <c r="CU42" s="781"/>
      <c r="CV42" s="781"/>
      <c r="CW42" s="781"/>
      <c r="CX42" s="781"/>
    </row>
    <row r="43" spans="19:102" ht="12">
      <c r="S43" s="780"/>
      <c r="BX43" s="785"/>
      <c r="BY43" s="785"/>
      <c r="CJ43" s="781"/>
      <c r="CK43" s="781"/>
      <c r="CL43" s="781"/>
      <c r="CM43" s="781"/>
      <c r="CN43" s="781"/>
      <c r="CO43" s="781"/>
      <c r="CP43" s="781"/>
      <c r="CQ43" s="781"/>
      <c r="CR43" s="781"/>
      <c r="CS43" s="781"/>
      <c r="CT43" s="781"/>
      <c r="CU43" s="781"/>
      <c r="CV43" s="781"/>
      <c r="CW43" s="781"/>
      <c r="CX43" s="781"/>
    </row>
    <row r="44" spans="16:101" ht="12">
      <c r="P44" s="780"/>
      <c r="BM44" s="778"/>
      <c r="BN44" s="777"/>
      <c r="BX44" s="785"/>
      <c r="BY44" s="785"/>
      <c r="CI44" s="781"/>
      <c r="CJ44" s="781"/>
      <c r="CK44" s="781"/>
      <c r="CL44" s="781"/>
      <c r="CM44" s="781"/>
      <c r="CN44" s="781"/>
      <c r="CO44" s="781"/>
      <c r="CP44" s="781"/>
      <c r="CQ44" s="781"/>
      <c r="CR44" s="781"/>
      <c r="CS44" s="781"/>
      <c r="CT44" s="781"/>
      <c r="CU44" s="781"/>
      <c r="CV44" s="781"/>
      <c r="CW44" s="781"/>
    </row>
    <row r="45" spans="19:102" ht="12">
      <c r="S45" s="780"/>
      <c r="BX45" s="785"/>
      <c r="BY45" s="785"/>
      <c r="CJ45" s="781"/>
      <c r="CK45" s="781"/>
      <c r="CL45" s="781"/>
      <c r="CM45" s="781"/>
      <c r="CN45" s="781"/>
      <c r="CO45" s="781"/>
      <c r="CP45" s="781"/>
      <c r="CQ45" s="781"/>
      <c r="CR45" s="781"/>
      <c r="CS45" s="781"/>
      <c r="CT45" s="781"/>
      <c r="CU45" s="781"/>
      <c r="CV45" s="781"/>
      <c r="CW45" s="781"/>
      <c r="CX45" s="781"/>
    </row>
    <row r="46" spans="19:102" ht="12">
      <c r="S46" s="780"/>
      <c r="T46" s="780"/>
      <c r="CJ46" s="781"/>
      <c r="CK46" s="781"/>
      <c r="CL46" s="781"/>
      <c r="CM46" s="781"/>
      <c r="CN46" s="781"/>
      <c r="CO46" s="781"/>
      <c r="CP46" s="781"/>
      <c r="CQ46" s="781"/>
      <c r="CR46" s="781"/>
      <c r="CS46" s="781"/>
      <c r="CT46" s="781"/>
      <c r="CU46" s="781"/>
      <c r="CV46" s="781"/>
      <c r="CW46" s="781"/>
      <c r="CX46" s="781"/>
    </row>
    <row r="47" spans="19:102" ht="12">
      <c r="S47" s="780"/>
      <c r="CJ47" s="781"/>
      <c r="CK47" s="781"/>
      <c r="CL47" s="781"/>
      <c r="CM47" s="781"/>
      <c r="CN47" s="781"/>
      <c r="CO47" s="781"/>
      <c r="CP47" s="781"/>
      <c r="CQ47" s="781"/>
      <c r="CR47" s="781"/>
      <c r="CS47" s="781"/>
      <c r="CT47" s="781"/>
      <c r="CU47" s="781"/>
      <c r="CV47" s="781"/>
      <c r="CW47" s="781"/>
      <c r="CX47" s="781"/>
    </row>
    <row r="48" spans="19:102" ht="12">
      <c r="S48" s="780"/>
      <c r="CJ48" s="781"/>
      <c r="CK48" s="781"/>
      <c r="CL48" s="781"/>
      <c r="CM48" s="781"/>
      <c r="CN48" s="781"/>
      <c r="CO48" s="781"/>
      <c r="CP48" s="781"/>
      <c r="CQ48" s="781"/>
      <c r="CR48" s="781"/>
      <c r="CS48" s="781"/>
      <c r="CT48" s="781"/>
      <c r="CU48" s="781"/>
      <c r="CV48" s="781"/>
      <c r="CW48" s="781"/>
      <c r="CX48" s="781"/>
    </row>
    <row r="49" spans="19:102" ht="12">
      <c r="S49" s="780"/>
      <c r="CJ49" s="781"/>
      <c r="CK49" s="781"/>
      <c r="CL49" s="781"/>
      <c r="CM49" s="781"/>
      <c r="CN49" s="781"/>
      <c r="CO49" s="781"/>
      <c r="CP49" s="781"/>
      <c r="CQ49" s="781"/>
      <c r="CR49" s="781"/>
      <c r="CS49" s="781"/>
      <c r="CT49" s="781"/>
      <c r="CU49" s="781"/>
      <c r="CV49" s="781"/>
      <c r="CW49" s="781"/>
      <c r="CX49" s="781"/>
    </row>
    <row r="50" spans="19:102" ht="12">
      <c r="S50" s="780"/>
      <c r="CJ50" s="781"/>
      <c r="CK50" s="781"/>
      <c r="CL50" s="781"/>
      <c r="CM50" s="781"/>
      <c r="CN50" s="781"/>
      <c r="CO50" s="781"/>
      <c r="CP50" s="781"/>
      <c r="CQ50" s="781"/>
      <c r="CR50" s="781"/>
      <c r="CS50" s="781"/>
      <c r="CT50" s="781"/>
      <c r="CU50" s="781"/>
      <c r="CV50" s="781"/>
      <c r="CW50" s="781"/>
      <c r="CX50" s="781"/>
    </row>
    <row r="51" spans="19:102" ht="12">
      <c r="S51" s="780"/>
      <c r="AS51" s="1185"/>
      <c r="AT51" s="1185"/>
      <c r="CJ51" s="781"/>
      <c r="CK51" s="781"/>
      <c r="CL51" s="781"/>
      <c r="CM51" s="781"/>
      <c r="CN51" s="781"/>
      <c r="CO51" s="781"/>
      <c r="CP51" s="781"/>
      <c r="CQ51" s="781"/>
      <c r="CR51" s="781"/>
      <c r="CS51" s="781"/>
      <c r="CT51" s="781"/>
      <c r="CU51" s="781"/>
      <c r="CV51" s="781"/>
      <c r="CW51" s="781"/>
      <c r="CX51" s="781"/>
    </row>
    <row r="52" spans="19:102" ht="12">
      <c r="S52" s="780"/>
      <c r="AS52" s="1185"/>
      <c r="AT52" s="1185"/>
      <c r="CJ52" s="781"/>
      <c r="CK52" s="781"/>
      <c r="CL52" s="781"/>
      <c r="CM52" s="781"/>
      <c r="CN52" s="781"/>
      <c r="CO52" s="781"/>
      <c r="CP52" s="781"/>
      <c r="CQ52" s="781"/>
      <c r="CR52" s="781"/>
      <c r="CS52" s="781"/>
      <c r="CT52" s="781"/>
      <c r="CU52" s="781"/>
      <c r="CV52" s="781"/>
      <c r="CW52" s="781"/>
      <c r="CX52" s="781"/>
    </row>
    <row r="53" spans="19:102" ht="12">
      <c r="S53" s="780"/>
      <c r="AS53" s="783"/>
      <c r="AT53" s="783"/>
      <c r="CJ53" s="781"/>
      <c r="CK53" s="781"/>
      <c r="CL53" s="781"/>
      <c r="CM53" s="781"/>
      <c r="CN53" s="781"/>
      <c r="CO53" s="781"/>
      <c r="CP53" s="781"/>
      <c r="CQ53" s="781"/>
      <c r="CR53" s="781"/>
      <c r="CS53" s="781"/>
      <c r="CT53" s="781"/>
      <c r="CU53" s="781"/>
      <c r="CV53" s="781"/>
      <c r="CW53" s="781"/>
      <c r="CX53" s="781"/>
    </row>
    <row r="54" spans="19:102" ht="12">
      <c r="S54" s="780"/>
      <c r="AS54" s="782"/>
      <c r="AT54" s="782"/>
      <c r="CJ54" s="781"/>
      <c r="CK54" s="781"/>
      <c r="CL54" s="781"/>
      <c r="CM54" s="781"/>
      <c r="CN54" s="781"/>
      <c r="CO54" s="781"/>
      <c r="CP54" s="781"/>
      <c r="CQ54" s="781"/>
      <c r="CR54" s="781"/>
      <c r="CS54" s="781"/>
      <c r="CT54" s="781"/>
      <c r="CU54" s="781"/>
      <c r="CV54" s="781"/>
      <c r="CW54" s="781"/>
      <c r="CX54" s="781"/>
    </row>
    <row r="55" spans="19:102" ht="12">
      <c r="S55" s="780"/>
      <c r="AS55" s="779"/>
      <c r="AT55" s="779"/>
      <c r="CJ55" s="781"/>
      <c r="CK55" s="781"/>
      <c r="CL55" s="781"/>
      <c r="CM55" s="781"/>
      <c r="CN55" s="781"/>
      <c r="CO55" s="781"/>
      <c r="CP55" s="781"/>
      <c r="CQ55" s="781"/>
      <c r="CR55" s="781"/>
      <c r="CS55" s="781"/>
      <c r="CT55" s="781"/>
      <c r="CU55" s="781"/>
      <c r="CV55" s="781"/>
      <c r="CW55" s="781"/>
      <c r="CX55" s="781"/>
    </row>
    <row r="56" spans="19:102" ht="12">
      <c r="S56" s="780"/>
      <c r="AS56" s="779"/>
      <c r="AT56" s="779"/>
      <c r="CJ56" s="781"/>
      <c r="CK56" s="781"/>
      <c r="CL56" s="781"/>
      <c r="CM56" s="781"/>
      <c r="CN56" s="781"/>
      <c r="CO56" s="781"/>
      <c r="CP56" s="781"/>
      <c r="CQ56" s="781"/>
      <c r="CR56" s="781"/>
      <c r="CS56" s="781"/>
      <c r="CT56" s="781"/>
      <c r="CU56" s="781"/>
      <c r="CV56" s="781"/>
      <c r="CW56" s="781"/>
      <c r="CX56" s="781"/>
    </row>
    <row r="57" spans="19:102" ht="12">
      <c r="S57" s="780"/>
      <c r="AS57" s="779"/>
      <c r="AT57" s="779"/>
      <c r="CJ57" s="781"/>
      <c r="CK57" s="781"/>
      <c r="CL57" s="781"/>
      <c r="CM57" s="781"/>
      <c r="CN57" s="781"/>
      <c r="CO57" s="781"/>
      <c r="CP57" s="781"/>
      <c r="CQ57" s="781"/>
      <c r="CR57" s="781"/>
      <c r="CS57" s="781"/>
      <c r="CT57" s="781"/>
      <c r="CU57" s="781"/>
      <c r="CV57" s="781"/>
      <c r="CW57" s="781"/>
      <c r="CX57" s="781"/>
    </row>
    <row r="58" spans="19:46" ht="12">
      <c r="S58" s="780"/>
      <c r="AS58" s="779"/>
      <c r="AT58" s="779"/>
    </row>
    <row r="59" spans="19:46" ht="12">
      <c r="S59" s="780"/>
      <c r="AS59" s="779"/>
      <c r="AT59" s="779"/>
    </row>
    <row r="60" spans="19:46" ht="12">
      <c r="S60" s="780"/>
      <c r="AS60" s="779"/>
      <c r="AT60" s="779"/>
    </row>
    <row r="61" spans="19:46" ht="12">
      <c r="S61" s="780"/>
      <c r="AS61" s="779"/>
      <c r="AT61" s="779"/>
    </row>
    <row r="62" spans="19:46" ht="12">
      <c r="S62" s="780"/>
      <c r="AS62" s="779"/>
      <c r="AT62" s="779"/>
    </row>
    <row r="63" spans="19:46" ht="12">
      <c r="S63" s="780"/>
      <c r="AS63" s="779"/>
      <c r="AT63" s="779"/>
    </row>
    <row r="64" spans="19:46" ht="12">
      <c r="S64" s="780"/>
      <c r="AS64" s="779"/>
      <c r="AT64" s="779"/>
    </row>
    <row r="65" spans="19:46" s="777" customFormat="1" ht="12">
      <c r="S65" s="780"/>
      <c r="AS65" s="779"/>
      <c r="AT65" s="779"/>
    </row>
    <row r="66" spans="19:46" s="777" customFormat="1" ht="12">
      <c r="S66" s="780"/>
      <c r="AS66" s="779"/>
      <c r="AT66" s="779"/>
    </row>
    <row r="67" spans="45:46" s="777" customFormat="1" ht="12">
      <c r="AS67" s="779"/>
      <c r="AT67" s="779"/>
    </row>
    <row r="68" spans="45:46" s="777" customFormat="1" ht="12">
      <c r="AS68" s="779"/>
      <c r="AT68" s="779"/>
    </row>
    <row r="69" spans="45:46" s="777" customFormat="1" ht="12">
      <c r="AS69" s="779"/>
      <c r="AT69" s="779"/>
    </row>
    <row r="70" spans="45:46" s="777" customFormat="1" ht="12">
      <c r="AS70" s="779"/>
      <c r="AT70" s="779"/>
    </row>
    <row r="71" spans="45:46" s="777" customFormat="1" ht="12">
      <c r="AS71" s="779"/>
      <c r="AT71" s="779"/>
    </row>
    <row r="72" spans="45:46" s="777" customFormat="1" ht="12">
      <c r="AS72" s="779"/>
      <c r="AT72" s="779"/>
    </row>
    <row r="73" spans="45:46" s="777" customFormat="1" ht="12">
      <c r="AS73" s="779"/>
      <c r="AT73" s="779"/>
    </row>
    <row r="74" spans="45:46" s="777" customFormat="1" ht="12">
      <c r="AS74" s="779"/>
      <c r="AT74" s="779"/>
    </row>
    <row r="75" spans="45:46" s="777" customFormat="1" ht="12">
      <c r="AS75" s="779"/>
      <c r="AT75" s="779"/>
    </row>
    <row r="76" spans="45:46" s="777" customFormat="1" ht="12">
      <c r="AS76" s="779"/>
      <c r="AT76" s="779"/>
    </row>
    <row r="77" spans="45:46" s="777" customFormat="1" ht="12">
      <c r="AS77" s="779"/>
      <c r="AT77" s="779"/>
    </row>
    <row r="78" spans="45:46" s="777" customFormat="1" ht="12">
      <c r="AS78" s="779"/>
      <c r="AT78" s="779"/>
    </row>
    <row r="79" spans="45:46" s="777" customFormat="1" ht="12">
      <c r="AS79" s="779"/>
      <c r="AT79" s="779"/>
    </row>
    <row r="80" spans="45:46" s="777" customFormat="1" ht="12">
      <c r="AS80" s="779"/>
      <c r="AT80" s="779"/>
    </row>
  </sheetData>
  <sheetProtection/>
  <mergeCells count="86">
    <mergeCell ref="C7:D8"/>
    <mergeCell ref="E7:L7"/>
    <mergeCell ref="M7:N8"/>
    <mergeCell ref="O7:P8"/>
    <mergeCell ref="S7:V7"/>
    <mergeCell ref="W7:AF7"/>
    <mergeCell ref="Y8:Z8"/>
    <mergeCell ref="AA8:AB8"/>
    <mergeCell ref="AC8:AD8"/>
    <mergeCell ref="AE8:AF8"/>
    <mergeCell ref="AX9:AY9"/>
    <mergeCell ref="AG7:AH8"/>
    <mergeCell ref="AK7:AL8"/>
    <mergeCell ref="AM7:AN8"/>
    <mergeCell ref="AO7:AP8"/>
    <mergeCell ref="AQ7:AR8"/>
    <mergeCell ref="AI7:AI11"/>
    <mergeCell ref="AM9:AN9"/>
    <mergeCell ref="AO9:AP9"/>
    <mergeCell ref="AQ9:AR9"/>
    <mergeCell ref="BO9:BP9"/>
    <mergeCell ref="AJ7:AJ11"/>
    <mergeCell ref="AS7:AU8"/>
    <mergeCell ref="AV7:AW8"/>
    <mergeCell ref="AX7:AY8"/>
    <mergeCell ref="BB7:BC8"/>
    <mergeCell ref="BD7:BE8"/>
    <mergeCell ref="AS9:AT9"/>
    <mergeCell ref="AU9:AU11"/>
    <mergeCell ref="AV9:AW9"/>
    <mergeCell ref="CB7:CC8"/>
    <mergeCell ref="CD7:CF8"/>
    <mergeCell ref="BF7:BG8"/>
    <mergeCell ref="BH7:BK7"/>
    <mergeCell ref="AZ7:AZ11"/>
    <mergeCell ref="BA7:BA11"/>
    <mergeCell ref="BL7:BN8"/>
    <mergeCell ref="BO7:BQ8"/>
    <mergeCell ref="BH8:BI8"/>
    <mergeCell ref="BJ8:BK8"/>
    <mergeCell ref="U8:V8"/>
    <mergeCell ref="W8:X8"/>
    <mergeCell ref="BT7:BU8"/>
    <mergeCell ref="BV7:BW8"/>
    <mergeCell ref="BX7:BY8"/>
    <mergeCell ref="BZ7:CA8"/>
    <mergeCell ref="S9:T9"/>
    <mergeCell ref="U9:V9"/>
    <mergeCell ref="CJ7:CK8"/>
    <mergeCell ref="CR7:CS7"/>
    <mergeCell ref="CV7:CX8"/>
    <mergeCell ref="E8:F8"/>
    <mergeCell ref="G8:H8"/>
    <mergeCell ref="I8:J8"/>
    <mergeCell ref="K8:L8"/>
    <mergeCell ref="S8:T8"/>
    <mergeCell ref="AG9:AH9"/>
    <mergeCell ref="AK9:AL9"/>
    <mergeCell ref="CP8:CQ8"/>
    <mergeCell ref="CR8:CS8"/>
    <mergeCell ref="C9:D9"/>
    <mergeCell ref="E9:F9"/>
    <mergeCell ref="G9:H9"/>
    <mergeCell ref="K9:L9"/>
    <mergeCell ref="M9:N9"/>
    <mergeCell ref="O9:P9"/>
    <mergeCell ref="A10:B10"/>
    <mergeCell ref="BB9:BC9"/>
    <mergeCell ref="BD9:BE9"/>
    <mergeCell ref="BF9:BG9"/>
    <mergeCell ref="BH9:BI9"/>
    <mergeCell ref="BJ9:BK9"/>
    <mergeCell ref="W9:X9"/>
    <mergeCell ref="Y9:Z9"/>
    <mergeCell ref="AA9:AB9"/>
    <mergeCell ref="AC9:AD9"/>
    <mergeCell ref="CD41:CF41"/>
    <mergeCell ref="AS51:AT52"/>
    <mergeCell ref="BR7:BR11"/>
    <mergeCell ref="BS7:BS11"/>
    <mergeCell ref="BT9:BU9"/>
    <mergeCell ref="BV9:BW9"/>
    <mergeCell ref="BX9:BY9"/>
    <mergeCell ref="CB9:CC9"/>
    <mergeCell ref="CD9:CE9"/>
    <mergeCell ref="BL9:BM9"/>
  </mergeCells>
  <printOptions/>
  <pageMargins left="0.4" right="0.4" top="0.39" bottom="0.51" header="0.3" footer="0.3"/>
  <pageSetup horizontalDpi="600" verticalDpi="600" orientation="landscape" r:id="rId1"/>
  <headerFooter>
    <oddHeader>&amp;L&amp;"Arial Mon,Regular"&amp;8&amp;USection 7.Budget</oddHeader>
    <oddFooter>&amp;L&amp;18 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0" sqref="G70:J71"/>
    </sheetView>
  </sheetViews>
  <sheetFormatPr defaultColWidth="9.00390625" defaultRowHeight="12.75"/>
  <cols>
    <col min="1" max="1" width="77.00390625" style="909" customWidth="1"/>
    <col min="2" max="2" width="10.125" style="604" customWidth="1"/>
    <col min="3" max="3" width="10.375" style="604" bestFit="1" customWidth="1"/>
    <col min="4" max="4" width="10.75390625" style="604" customWidth="1"/>
    <col min="5" max="5" width="8.625" style="604" customWidth="1"/>
    <col min="6" max="6" width="10.375" style="604" customWidth="1"/>
    <col min="7" max="7" width="11.375" style="910" customWidth="1"/>
    <col min="8" max="99" width="9.125" style="910" customWidth="1"/>
    <col min="100" max="16384" width="9.125" style="909" customWidth="1"/>
  </cols>
  <sheetData>
    <row r="1" spans="1:6" s="912" customFormat="1" ht="12">
      <c r="A1" s="973" t="s">
        <v>1633</v>
      </c>
      <c r="B1" s="619"/>
      <c r="C1" s="605"/>
      <c r="D1" s="605"/>
      <c r="E1" s="605"/>
      <c r="F1" s="605"/>
    </row>
    <row r="2" spans="1:6" s="912" customFormat="1" ht="12">
      <c r="A2" s="972" t="s">
        <v>1632</v>
      </c>
      <c r="B2" s="658"/>
      <c r="C2" s="658"/>
      <c r="D2" s="619"/>
      <c r="E2" s="602"/>
      <c r="F2" s="605"/>
    </row>
    <row r="3" spans="1:5" ht="12">
      <c r="A3" s="971"/>
      <c r="B3" s="970"/>
      <c r="C3" s="970"/>
      <c r="D3" s="970"/>
      <c r="E3" s="604" t="s">
        <v>1631</v>
      </c>
    </row>
    <row r="4" spans="1:6" ht="15" customHeight="1">
      <c r="A4" s="969"/>
      <c r="B4" s="968" t="s">
        <v>1028</v>
      </c>
      <c r="C4" s="1221" t="s">
        <v>1630</v>
      </c>
      <c r="D4" s="1222"/>
      <c r="E4" s="1223"/>
      <c r="F4" s="967"/>
    </row>
    <row r="5" spans="1:6" ht="10.5" customHeight="1">
      <c r="A5" s="934" t="s">
        <v>1629</v>
      </c>
      <c r="B5" s="966" t="s">
        <v>1627</v>
      </c>
      <c r="C5" s="965" t="s">
        <v>1628</v>
      </c>
      <c r="D5" s="964" t="s">
        <v>1627</v>
      </c>
      <c r="E5" s="963" t="s">
        <v>1485</v>
      </c>
      <c r="F5" s="962"/>
    </row>
    <row r="6" spans="1:6" ht="10.5" customHeight="1">
      <c r="A6" s="933"/>
      <c r="B6" s="961" t="s">
        <v>1625</v>
      </c>
      <c r="C6" s="960" t="s">
        <v>1626</v>
      </c>
      <c r="D6" s="959" t="s">
        <v>1625</v>
      </c>
      <c r="E6" s="958" t="s">
        <v>1482</v>
      </c>
      <c r="F6" s="957"/>
    </row>
    <row r="7" spans="1:6" ht="12.75" customHeight="1">
      <c r="A7" s="951" t="s">
        <v>1624</v>
      </c>
      <c r="B7" s="956"/>
      <c r="D7" s="955"/>
      <c r="E7" s="954"/>
      <c r="F7" s="953" t="s">
        <v>1623</v>
      </c>
    </row>
    <row r="8" spans="1:7" ht="12.75" customHeight="1">
      <c r="A8" s="934" t="s">
        <v>1608</v>
      </c>
      <c r="B8" s="935">
        <v>177286</v>
      </c>
      <c r="C8" s="950"/>
      <c r="D8" s="950">
        <v>1132601.8</v>
      </c>
      <c r="E8" s="950"/>
      <c r="F8" s="950"/>
      <c r="G8" s="915"/>
    </row>
    <row r="9" spans="1:7" ht="12.75" customHeight="1">
      <c r="A9" s="934" t="s">
        <v>1622</v>
      </c>
      <c r="B9" s="934">
        <v>5087995.3</v>
      </c>
      <c r="C9" s="935">
        <v>9532046.4</v>
      </c>
      <c r="D9" s="935">
        <v>6846948.7</v>
      </c>
      <c r="E9" s="935">
        <v>71.83083687045418</v>
      </c>
      <c r="F9" s="935">
        <v>134.57065693437258</v>
      </c>
      <c r="G9" s="915"/>
    </row>
    <row r="10" spans="1:7" ht="12.75" customHeight="1">
      <c r="A10" s="934" t="s">
        <v>1606</v>
      </c>
      <c r="B10" s="949">
        <v>4973537.4</v>
      </c>
      <c r="C10" s="935">
        <v>9532046.4</v>
      </c>
      <c r="D10" s="935">
        <v>6182058.7</v>
      </c>
      <c r="E10" s="935">
        <v>64.8555246227085</v>
      </c>
      <c r="F10" s="935">
        <v>124.29902909747898</v>
      </c>
      <c r="G10" s="915"/>
    </row>
    <row r="11" spans="1:7" ht="15" customHeight="1">
      <c r="A11" s="934" t="s">
        <v>1615</v>
      </c>
      <c r="B11" s="935">
        <v>4973537.4</v>
      </c>
      <c r="C11" s="935">
        <v>9532046.4</v>
      </c>
      <c r="D11" s="935">
        <v>6182058.7</v>
      </c>
      <c r="E11" s="935">
        <v>64.8555246227085</v>
      </c>
      <c r="F11" s="935">
        <v>124.29902909747898</v>
      </c>
      <c r="G11" s="915"/>
    </row>
    <row r="12" spans="1:8" ht="15" customHeight="1">
      <c r="A12" s="934" t="s">
        <v>1621</v>
      </c>
      <c r="B12" s="935">
        <v>2539883.9</v>
      </c>
      <c r="C12" s="935">
        <v>9532046.4</v>
      </c>
      <c r="D12" s="935">
        <v>6182058.699999999</v>
      </c>
      <c r="E12" s="935">
        <v>64.85552462270849</v>
      </c>
      <c r="F12" s="935">
        <v>243.3992632497887</v>
      </c>
      <c r="G12" s="915"/>
      <c r="H12" s="915"/>
    </row>
    <row r="13" spans="1:7" ht="15" customHeight="1">
      <c r="A13" s="934" t="s">
        <v>1620</v>
      </c>
      <c r="B13" s="935">
        <v>1630016.9</v>
      </c>
      <c r="C13" s="935">
        <v>1959451.5</v>
      </c>
      <c r="D13" s="935">
        <v>1743169.2</v>
      </c>
      <c r="E13" s="935">
        <v>88.96209985294354</v>
      </c>
      <c r="F13" s="935">
        <v>106.94178692257732</v>
      </c>
      <c r="G13" s="915"/>
    </row>
    <row r="14" spans="1:7" ht="15" customHeight="1">
      <c r="A14" s="934" t="s">
        <v>1619</v>
      </c>
      <c r="B14" s="935">
        <v>176874.2</v>
      </c>
      <c r="C14" s="935">
        <v>215038</v>
      </c>
      <c r="D14" s="935">
        <v>188280.7</v>
      </c>
      <c r="E14" s="935">
        <v>87.55694342395299</v>
      </c>
      <c r="F14" s="935">
        <v>106.4489337619619</v>
      </c>
      <c r="G14" s="915"/>
    </row>
    <row r="15" spans="1:9" ht="15" customHeight="1">
      <c r="A15" s="934" t="s">
        <v>1601</v>
      </c>
      <c r="B15" s="935">
        <v>732992.8</v>
      </c>
      <c r="C15" s="935">
        <v>7357556.9</v>
      </c>
      <c r="D15" s="935">
        <v>4250608.8</v>
      </c>
      <c r="E15" s="935">
        <v>57.7720139683867</v>
      </c>
      <c r="F15" s="935">
        <v>579.8977561580413</v>
      </c>
      <c r="G15" s="915"/>
      <c r="H15" s="915"/>
      <c r="I15" s="915"/>
    </row>
    <row r="16" spans="1:7" ht="15" customHeight="1">
      <c r="A16" s="934" t="s">
        <v>1618</v>
      </c>
      <c r="B16" s="934"/>
      <c r="C16" s="934"/>
      <c r="D16" s="934"/>
      <c r="E16" s="935"/>
      <c r="F16" s="935"/>
      <c r="G16" s="915"/>
    </row>
    <row r="17" spans="1:7" ht="15" customHeight="1">
      <c r="A17" s="933" t="s">
        <v>1617</v>
      </c>
      <c r="B17" s="935">
        <v>291743.89999999944</v>
      </c>
      <c r="C17" s="934"/>
      <c r="D17" s="935">
        <v>1797491.7999999998</v>
      </c>
      <c r="E17" s="935"/>
      <c r="F17" s="935">
        <v>616.1197543461931</v>
      </c>
      <c r="G17" s="915"/>
    </row>
    <row r="18" spans="1:7" ht="12.75" customHeight="1">
      <c r="A18" s="951" t="s">
        <v>1616</v>
      </c>
      <c r="B18" s="951"/>
      <c r="C18" s="940"/>
      <c r="D18" s="940"/>
      <c r="E18" s="940"/>
      <c r="F18" s="940"/>
      <c r="G18" s="915"/>
    </row>
    <row r="19" spans="1:7" ht="14.25" customHeight="1">
      <c r="A19" s="934" t="s">
        <v>1608</v>
      </c>
      <c r="B19" s="952"/>
      <c r="C19" s="950"/>
      <c r="D19" s="950">
        <v>2</v>
      </c>
      <c r="E19" s="950"/>
      <c r="F19" s="950"/>
      <c r="G19" s="915"/>
    </row>
    <row r="20" spans="1:7" ht="14.25" customHeight="1">
      <c r="A20" s="934" t="s">
        <v>1607</v>
      </c>
      <c r="B20" s="949">
        <v>8268872.4</v>
      </c>
      <c r="C20" s="935">
        <v>10215378.9</v>
      </c>
      <c r="D20" s="935">
        <v>10741567</v>
      </c>
      <c r="E20" s="935">
        <v>105.15094060779282</v>
      </c>
      <c r="F20" s="935">
        <v>129.903649256941</v>
      </c>
      <c r="G20" s="915"/>
    </row>
    <row r="21" spans="1:7" ht="14.25" customHeight="1">
      <c r="A21" s="934" t="s">
        <v>1606</v>
      </c>
      <c r="B21" s="949">
        <v>7713482.8</v>
      </c>
      <c r="C21" s="935">
        <v>10215378.9</v>
      </c>
      <c r="D21" s="949">
        <v>9433508.3</v>
      </c>
      <c r="E21" s="935">
        <v>92.3461419526984</v>
      </c>
      <c r="F21" s="935">
        <v>122.29894775937014</v>
      </c>
      <c r="G21" s="915"/>
    </row>
    <row r="22" spans="1:7" ht="14.25" customHeight="1">
      <c r="A22" s="934" t="s">
        <v>1615</v>
      </c>
      <c r="B22" s="949">
        <v>7713482.8</v>
      </c>
      <c r="C22" s="935">
        <v>10215378.9</v>
      </c>
      <c r="D22" s="935">
        <v>9433508.3</v>
      </c>
      <c r="E22" s="935">
        <v>92.3461419526984</v>
      </c>
      <c r="F22" s="935">
        <v>122.29894775937014</v>
      </c>
      <c r="G22" s="915"/>
    </row>
    <row r="23" spans="1:7" ht="14.25" customHeight="1">
      <c r="A23" s="934" t="s">
        <v>1604</v>
      </c>
      <c r="B23" s="935">
        <v>7116767.6</v>
      </c>
      <c r="C23" s="935">
        <v>10215378.9</v>
      </c>
      <c r="D23" s="935">
        <v>9433508.299999999</v>
      </c>
      <c r="E23" s="935">
        <v>92.34614195269837</v>
      </c>
      <c r="F23" s="935">
        <v>132.5532717971569</v>
      </c>
      <c r="G23" s="915"/>
    </row>
    <row r="24" spans="1:8" ht="14.25" customHeight="1">
      <c r="A24" s="934" t="s">
        <v>1603</v>
      </c>
      <c r="B24" s="943">
        <v>4768507.9</v>
      </c>
      <c r="C24" s="935">
        <v>5313679.7</v>
      </c>
      <c r="D24" s="935">
        <v>5140092.1</v>
      </c>
      <c r="E24" s="935">
        <v>96.73319413663566</v>
      </c>
      <c r="F24" s="935">
        <v>107.79246271144898</v>
      </c>
      <c r="G24" s="915"/>
      <c r="H24" s="915"/>
    </row>
    <row r="25" spans="1:7" ht="14.25" customHeight="1">
      <c r="A25" s="934" t="s">
        <v>1602</v>
      </c>
      <c r="B25" s="949">
        <v>525558.1</v>
      </c>
      <c r="C25" s="935">
        <v>584504.8</v>
      </c>
      <c r="D25" s="935">
        <v>566322.6</v>
      </c>
      <c r="E25" s="935">
        <v>96.8892984283448</v>
      </c>
      <c r="F25" s="935">
        <v>107.75642122155476</v>
      </c>
      <c r="G25" s="915"/>
    </row>
    <row r="26" spans="1:8" ht="14.25" customHeight="1">
      <c r="A26" s="934" t="s">
        <v>1601</v>
      </c>
      <c r="B26" s="949">
        <v>1822701.6</v>
      </c>
      <c r="C26" s="935">
        <v>4317194.4</v>
      </c>
      <c r="D26" s="935">
        <v>3727093.6</v>
      </c>
      <c r="E26" s="935">
        <v>86.33138225139919</v>
      </c>
      <c r="F26" s="935">
        <v>204.48183070668287</v>
      </c>
      <c r="G26" s="915"/>
      <c r="H26" s="915"/>
    </row>
    <row r="27" spans="1:7" ht="14.25" customHeight="1">
      <c r="A27" s="934" t="s">
        <v>1600</v>
      </c>
      <c r="B27" s="934"/>
      <c r="C27" s="934"/>
      <c r="D27" s="934"/>
      <c r="E27" s="935"/>
      <c r="F27" s="935"/>
      <c r="G27" s="915"/>
    </row>
    <row r="28" spans="1:7" ht="14.25" customHeight="1">
      <c r="A28" s="934" t="s">
        <v>1599</v>
      </c>
      <c r="B28" s="935">
        <v>555389.6000000006</v>
      </c>
      <c r="C28" s="934"/>
      <c r="D28" s="935">
        <v>1308060.6999999993</v>
      </c>
      <c r="E28" s="935"/>
      <c r="F28" s="935">
        <v>235.52128091703514</v>
      </c>
      <c r="G28" s="915"/>
    </row>
    <row r="29" spans="1:7" ht="14.25" customHeight="1">
      <c r="A29" s="941" t="s">
        <v>1614</v>
      </c>
      <c r="B29" s="951"/>
      <c r="C29" s="940"/>
      <c r="D29" s="940"/>
      <c r="E29" s="940"/>
      <c r="F29" s="940"/>
      <c r="G29" s="915"/>
    </row>
    <row r="30" spans="1:7" ht="14.25" customHeight="1">
      <c r="A30" s="934" t="s">
        <v>1608</v>
      </c>
      <c r="B30" s="935"/>
      <c r="C30" s="950"/>
      <c r="D30" s="950"/>
      <c r="E30" s="950"/>
      <c r="F30" s="950"/>
      <c r="G30" s="915"/>
    </row>
    <row r="31" spans="1:7" ht="14.25" customHeight="1">
      <c r="A31" s="934" t="s">
        <v>1607</v>
      </c>
      <c r="B31" s="935">
        <v>1481093.5</v>
      </c>
      <c r="C31" s="935">
        <v>1679917.9</v>
      </c>
      <c r="D31" s="935">
        <v>1685997.8</v>
      </c>
      <c r="E31" s="935">
        <v>100.36191649603829</v>
      </c>
      <c r="F31" s="935">
        <v>113.83466337540473</v>
      </c>
      <c r="G31" s="915"/>
    </row>
    <row r="32" spans="1:7" ht="12" customHeight="1">
      <c r="A32" s="934" t="s">
        <v>1606</v>
      </c>
      <c r="B32" s="949">
        <v>1382877.2</v>
      </c>
      <c r="C32" s="935">
        <v>1679917.9</v>
      </c>
      <c r="D32" s="949">
        <v>1546963.6</v>
      </c>
      <c r="E32" s="935">
        <v>92.08566680550283</v>
      </c>
      <c r="F32" s="935">
        <v>111.86557996617488</v>
      </c>
      <c r="G32" s="915"/>
    </row>
    <row r="33" spans="1:7" ht="12" customHeight="1">
      <c r="A33" s="934" t="s">
        <v>1605</v>
      </c>
      <c r="B33" s="935">
        <v>1382877.2</v>
      </c>
      <c r="C33" s="935">
        <v>1679917.9</v>
      </c>
      <c r="D33" s="935">
        <v>1546963.6</v>
      </c>
      <c r="E33" s="935">
        <v>92.08566680550283</v>
      </c>
      <c r="F33" s="935">
        <v>111.86557996617488</v>
      </c>
      <c r="G33" s="915"/>
    </row>
    <row r="34" spans="1:7" ht="12" customHeight="1">
      <c r="A34" s="934" t="s">
        <v>1604</v>
      </c>
      <c r="B34" s="949">
        <v>1381946.9000000001</v>
      </c>
      <c r="C34" s="949">
        <v>1679917.9</v>
      </c>
      <c r="D34" s="949">
        <v>1546963.6</v>
      </c>
      <c r="E34" s="935">
        <v>92.08566680550283</v>
      </c>
      <c r="F34" s="935">
        <v>111.94088571709955</v>
      </c>
      <c r="G34" s="915"/>
    </row>
    <row r="35" spans="1:8" ht="12" customHeight="1">
      <c r="A35" s="934" t="s">
        <v>1603</v>
      </c>
      <c r="B35" s="935">
        <v>1048856</v>
      </c>
      <c r="C35" s="935">
        <v>1157459.9</v>
      </c>
      <c r="D35" s="935">
        <v>1089507.6</v>
      </c>
      <c r="E35" s="935">
        <v>94.12918754247988</v>
      </c>
      <c r="F35" s="935">
        <v>103.87580373282891</v>
      </c>
      <c r="G35" s="915"/>
      <c r="H35" s="915"/>
    </row>
    <row r="36" spans="1:8" ht="12" customHeight="1">
      <c r="A36" s="934" t="s">
        <v>1602</v>
      </c>
      <c r="B36" s="935">
        <v>119600.8</v>
      </c>
      <c r="C36" s="935">
        <v>127457.7</v>
      </c>
      <c r="D36" s="935">
        <v>118688.4</v>
      </c>
      <c r="E36" s="935">
        <v>93.11983505115815</v>
      </c>
      <c r="F36" s="935">
        <v>99.23712884863646</v>
      </c>
      <c r="G36" s="915"/>
      <c r="H36" s="915"/>
    </row>
    <row r="37" spans="1:7" ht="12" customHeight="1">
      <c r="A37" s="934" t="s">
        <v>1601</v>
      </c>
      <c r="B37" s="935">
        <v>213490.1</v>
      </c>
      <c r="C37" s="948">
        <v>395000.3</v>
      </c>
      <c r="D37" s="935">
        <v>338767.6</v>
      </c>
      <c r="E37" s="935">
        <v>85.76388422996133</v>
      </c>
      <c r="F37" s="935">
        <v>158.6807069742344</v>
      </c>
      <c r="G37" s="915"/>
    </row>
    <row r="38" spans="1:7" ht="12" customHeight="1">
      <c r="A38" s="910" t="s">
        <v>1600</v>
      </c>
      <c r="B38" s="947"/>
      <c r="C38" s="910"/>
      <c r="D38" s="935"/>
      <c r="E38" s="935"/>
      <c r="F38" s="935"/>
      <c r="G38" s="915"/>
    </row>
    <row r="39" spans="1:7" ht="12" customHeight="1">
      <c r="A39" s="934" t="s">
        <v>1599</v>
      </c>
      <c r="B39" s="935">
        <v>98216.30000000005</v>
      </c>
      <c r="C39" s="934"/>
      <c r="D39" s="935">
        <v>139034.19999999995</v>
      </c>
      <c r="E39" s="935"/>
      <c r="F39" s="935">
        <v>141.55919129513114</v>
      </c>
      <c r="G39" s="915"/>
    </row>
    <row r="40" spans="1:7" ht="12" customHeight="1">
      <c r="A40" s="934" t="s">
        <v>1598</v>
      </c>
      <c r="B40" s="934"/>
      <c r="C40" s="934"/>
      <c r="D40" s="934"/>
      <c r="E40" s="934"/>
      <c r="F40" s="934"/>
      <c r="G40" s="915"/>
    </row>
    <row r="41" spans="1:7" ht="12" customHeight="1">
      <c r="A41" s="933" t="s">
        <v>1597</v>
      </c>
      <c r="B41" s="933"/>
      <c r="C41" s="933"/>
      <c r="D41" s="933"/>
      <c r="E41" s="933"/>
      <c r="F41" s="933"/>
      <c r="G41" s="915"/>
    </row>
    <row r="42" spans="1:7" ht="10.5" customHeight="1">
      <c r="A42" s="941" t="s">
        <v>1613</v>
      </c>
      <c r="B42" s="941"/>
      <c r="C42" s="940"/>
      <c r="D42" s="940"/>
      <c r="E42" s="940"/>
      <c r="F42" s="940"/>
      <c r="G42" s="915"/>
    </row>
    <row r="43" spans="1:7" ht="10.5" customHeight="1">
      <c r="A43" s="945" t="s">
        <v>1608</v>
      </c>
      <c r="B43" s="930"/>
      <c r="C43" s="938"/>
      <c r="D43" s="938"/>
      <c r="E43" s="938"/>
      <c r="F43" s="938"/>
      <c r="G43" s="915"/>
    </row>
    <row r="44" spans="1:7" ht="10.5" customHeight="1">
      <c r="A44" s="945" t="s">
        <v>1607</v>
      </c>
      <c r="B44" s="930">
        <v>95936</v>
      </c>
      <c r="C44" s="930">
        <v>96558.2</v>
      </c>
      <c r="D44" s="930">
        <v>96558.4</v>
      </c>
      <c r="E44" s="930">
        <v>100.00020712896472</v>
      </c>
      <c r="F44" s="935">
        <v>100.64876584389593</v>
      </c>
      <c r="G44" s="915"/>
    </row>
    <row r="45" spans="1:7" ht="10.5" customHeight="1">
      <c r="A45" s="945" t="s">
        <v>1606</v>
      </c>
      <c r="B45" s="937">
        <v>83874.9</v>
      </c>
      <c r="C45" s="930">
        <v>96558.2</v>
      </c>
      <c r="D45" s="937">
        <v>82642.3</v>
      </c>
      <c r="E45" s="930">
        <v>85.58807020014872</v>
      </c>
      <c r="F45" s="935">
        <v>98.53043043866522</v>
      </c>
      <c r="G45" s="915"/>
    </row>
    <row r="46" spans="1:7" ht="10.5" customHeight="1">
      <c r="A46" s="945" t="s">
        <v>1605</v>
      </c>
      <c r="B46" s="930">
        <v>83874.9</v>
      </c>
      <c r="C46" s="930">
        <v>96558.2</v>
      </c>
      <c r="D46" s="935">
        <v>82642.3</v>
      </c>
      <c r="E46" s="930">
        <v>85.58807020014872</v>
      </c>
      <c r="F46" s="935">
        <v>98.53043043866522</v>
      </c>
      <c r="G46" s="915"/>
    </row>
    <row r="47" spans="1:8" ht="10.5" customHeight="1">
      <c r="A47" s="945" t="s">
        <v>1604</v>
      </c>
      <c r="B47" s="935">
        <v>81497.1</v>
      </c>
      <c r="C47" s="935">
        <v>96558.2</v>
      </c>
      <c r="D47" s="935">
        <v>82642.3</v>
      </c>
      <c r="E47" s="930">
        <v>85.58807020014872</v>
      </c>
      <c r="F47" s="935">
        <v>101.40520337533484</v>
      </c>
      <c r="G47" s="915"/>
      <c r="H47" s="915"/>
    </row>
    <row r="48" spans="1:7" ht="10.5" customHeight="1">
      <c r="A48" s="945" t="s">
        <v>1603</v>
      </c>
      <c r="B48" s="930">
        <v>43753.1</v>
      </c>
      <c r="C48" s="935">
        <v>49883.6</v>
      </c>
      <c r="D48" s="935">
        <v>47312.9</v>
      </c>
      <c r="E48" s="930">
        <v>94.84660289153149</v>
      </c>
      <c r="F48" s="935">
        <v>108.13610921283292</v>
      </c>
      <c r="G48" s="915"/>
    </row>
    <row r="49" spans="1:8" ht="10.5" customHeight="1">
      <c r="A49" s="945" t="s">
        <v>1602</v>
      </c>
      <c r="B49" s="930">
        <v>4784.2</v>
      </c>
      <c r="C49" s="935">
        <v>5416.2</v>
      </c>
      <c r="D49" s="935">
        <v>5262.7</v>
      </c>
      <c r="E49" s="930">
        <v>97.16590967837229</v>
      </c>
      <c r="F49" s="935">
        <v>110.00167217089587</v>
      </c>
      <c r="G49" s="915"/>
      <c r="H49" s="915"/>
    </row>
    <row r="50" spans="1:7" ht="10.5" customHeight="1">
      <c r="A50" s="945" t="s">
        <v>1601</v>
      </c>
      <c r="B50" s="945">
        <v>32959.8</v>
      </c>
      <c r="C50" s="935">
        <v>41258.4</v>
      </c>
      <c r="D50" s="935">
        <v>30066.7</v>
      </c>
      <c r="E50" s="930">
        <v>72.87412987415895</v>
      </c>
      <c r="F50" s="935">
        <v>91.22233751418393</v>
      </c>
      <c r="G50" s="915"/>
    </row>
    <row r="51" spans="1:7" ht="10.5" customHeight="1">
      <c r="A51" s="945" t="s">
        <v>1600</v>
      </c>
      <c r="B51" s="945"/>
      <c r="C51" s="935"/>
      <c r="D51" s="935"/>
      <c r="E51" s="930"/>
      <c r="F51" s="930"/>
      <c r="G51" s="915"/>
    </row>
    <row r="52" spans="1:7" ht="10.5" customHeight="1">
      <c r="A52" s="945" t="s">
        <v>1599</v>
      </c>
      <c r="B52" s="935">
        <v>12061.100000000006</v>
      </c>
      <c r="C52" s="934"/>
      <c r="D52" s="935">
        <v>13916.099999999991</v>
      </c>
      <c r="E52" s="930"/>
      <c r="F52" s="930"/>
      <c r="G52" s="915"/>
    </row>
    <row r="53" spans="1:7" ht="10.5" customHeight="1">
      <c r="A53" s="941" t="s">
        <v>1612</v>
      </c>
      <c r="B53" s="941"/>
      <c r="C53" s="940"/>
      <c r="D53" s="940"/>
      <c r="E53" s="940"/>
      <c r="F53" s="940"/>
      <c r="G53" s="915"/>
    </row>
    <row r="54" spans="1:7" ht="10.5" customHeight="1">
      <c r="A54" s="945" t="s">
        <v>1608</v>
      </c>
      <c r="B54" s="945"/>
      <c r="C54" s="938"/>
      <c r="D54" s="938"/>
      <c r="E54" s="938"/>
      <c r="F54" s="938"/>
      <c r="G54" s="915"/>
    </row>
    <row r="55" spans="1:7" ht="10.5" customHeight="1">
      <c r="A55" s="945" t="s">
        <v>1607</v>
      </c>
      <c r="B55" s="945">
        <v>694854.8</v>
      </c>
      <c r="C55" s="930">
        <v>679711.7</v>
      </c>
      <c r="D55" s="930">
        <v>679441.9</v>
      </c>
      <c r="E55" s="930">
        <v>99.96030670062028</v>
      </c>
      <c r="F55" s="930">
        <v>97.78185312960348</v>
      </c>
      <c r="G55" s="915"/>
    </row>
    <row r="56" spans="1:7" ht="10.5" customHeight="1">
      <c r="A56" s="945" t="s">
        <v>1606</v>
      </c>
      <c r="B56" s="937">
        <v>601008.3</v>
      </c>
      <c r="C56" s="930">
        <v>679711.7</v>
      </c>
      <c r="D56" s="937">
        <v>605928.1</v>
      </c>
      <c r="E56" s="930">
        <v>89.1448683316765</v>
      </c>
      <c r="F56" s="930">
        <v>100.81859102445007</v>
      </c>
      <c r="G56" s="915"/>
    </row>
    <row r="57" spans="1:8" ht="10.5" customHeight="1">
      <c r="A57" s="945" t="s">
        <v>1605</v>
      </c>
      <c r="B57" s="930">
        <v>601008.3</v>
      </c>
      <c r="C57" s="930">
        <v>679711.7</v>
      </c>
      <c r="D57" s="935">
        <v>605928.1</v>
      </c>
      <c r="E57" s="930">
        <v>89.1448683316765</v>
      </c>
      <c r="F57" s="930">
        <v>100.81859102445007</v>
      </c>
      <c r="G57" s="915"/>
      <c r="H57" s="915"/>
    </row>
    <row r="58" spans="1:7" ht="10.5" customHeight="1">
      <c r="A58" s="945" t="s">
        <v>1604</v>
      </c>
      <c r="B58" s="935">
        <v>599690.8</v>
      </c>
      <c r="C58" s="935">
        <v>679711.7</v>
      </c>
      <c r="D58" s="935">
        <v>605928.1000000001</v>
      </c>
      <c r="E58" s="930">
        <v>89.14486833167652</v>
      </c>
      <c r="F58" s="930">
        <v>101.04008599098069</v>
      </c>
      <c r="G58" s="915"/>
    </row>
    <row r="59" spans="1:7" ht="10.5" customHeight="1">
      <c r="A59" s="945" t="s">
        <v>1603</v>
      </c>
      <c r="B59" s="930">
        <v>386757.4</v>
      </c>
      <c r="C59" s="935">
        <v>394830.9</v>
      </c>
      <c r="D59" s="935">
        <v>379601.9</v>
      </c>
      <c r="E59" s="930">
        <v>96.1429057350881</v>
      </c>
      <c r="F59" s="930">
        <v>98.1498737968556</v>
      </c>
      <c r="G59" s="915"/>
    </row>
    <row r="60" spans="1:8" ht="10.5" customHeight="1">
      <c r="A60" s="945" t="s">
        <v>1602</v>
      </c>
      <c r="B60" s="930">
        <v>42686.1</v>
      </c>
      <c r="C60" s="935">
        <v>43432.3</v>
      </c>
      <c r="D60" s="935">
        <v>41977.9</v>
      </c>
      <c r="E60" s="930">
        <v>96.65134013165316</v>
      </c>
      <c r="F60" s="930">
        <v>98.34091191277723</v>
      </c>
      <c r="G60" s="915"/>
      <c r="H60" s="915"/>
    </row>
    <row r="61" spans="1:7" ht="10.5" customHeight="1">
      <c r="A61" s="945" t="s">
        <v>1601</v>
      </c>
      <c r="B61" s="945">
        <v>170247.3</v>
      </c>
      <c r="C61" s="935">
        <v>241448.5</v>
      </c>
      <c r="D61" s="935">
        <v>184348.3</v>
      </c>
      <c r="E61" s="930">
        <v>76.35098167932291</v>
      </c>
      <c r="F61" s="930">
        <v>108.28265705241729</v>
      </c>
      <c r="G61" s="915"/>
    </row>
    <row r="62" spans="1:7" ht="10.5" customHeight="1">
      <c r="A62" s="945" t="s">
        <v>1600</v>
      </c>
      <c r="B62" s="945"/>
      <c r="C62" s="934"/>
      <c r="D62" s="934"/>
      <c r="E62" s="930"/>
      <c r="F62" s="930"/>
      <c r="G62" s="915"/>
    </row>
    <row r="63" spans="1:7" ht="10.5" customHeight="1">
      <c r="A63" s="945" t="s">
        <v>1599</v>
      </c>
      <c r="B63" s="935">
        <v>93846.5</v>
      </c>
      <c r="C63" s="934"/>
      <c r="D63" s="935">
        <v>73513.80000000005</v>
      </c>
      <c r="E63" s="930"/>
      <c r="F63" s="930"/>
      <c r="G63" s="915"/>
    </row>
    <row r="64" spans="1:7" ht="14.25" customHeight="1">
      <c r="A64" s="929" t="s">
        <v>1611</v>
      </c>
      <c r="B64" s="941"/>
      <c r="C64" s="940"/>
      <c r="D64" s="940"/>
      <c r="E64" s="940"/>
      <c r="F64" s="940"/>
      <c r="G64" s="915"/>
    </row>
    <row r="65" spans="1:7" ht="13.5" customHeight="1">
      <c r="A65" s="945" t="s">
        <v>1608</v>
      </c>
      <c r="B65" s="909"/>
      <c r="C65" s="938"/>
      <c r="D65" s="946">
        <v>0.02</v>
      </c>
      <c r="E65" s="938"/>
      <c r="F65" s="930"/>
      <c r="G65" s="915"/>
    </row>
    <row r="66" spans="1:7" ht="13.5" customHeight="1">
      <c r="A66" s="945" t="s">
        <v>1607</v>
      </c>
      <c r="B66" s="936"/>
      <c r="C66" s="930">
        <v>53425.2</v>
      </c>
      <c r="D66" s="930">
        <v>53425.2</v>
      </c>
      <c r="E66" s="930">
        <v>100</v>
      </c>
      <c r="F66" s="930"/>
      <c r="G66" s="915"/>
    </row>
    <row r="67" spans="1:7" ht="13.5" customHeight="1">
      <c r="A67" s="945" t="s">
        <v>1606</v>
      </c>
      <c r="B67" s="936"/>
      <c r="C67" s="930">
        <v>53425.2</v>
      </c>
      <c r="D67" s="937">
        <v>44143.9</v>
      </c>
      <c r="E67" s="930">
        <v>82.62748665423808</v>
      </c>
      <c r="F67" s="930"/>
      <c r="G67" s="915"/>
    </row>
    <row r="68" spans="1:7" ht="13.5" customHeight="1">
      <c r="A68" s="945" t="s">
        <v>1605</v>
      </c>
      <c r="B68" s="936"/>
      <c r="C68" s="930">
        <v>53425.2</v>
      </c>
      <c r="D68" s="935">
        <v>44143.9</v>
      </c>
      <c r="E68" s="930">
        <v>82.62748665423808</v>
      </c>
      <c r="F68" s="930"/>
      <c r="G68" s="915"/>
    </row>
    <row r="69" spans="1:7" ht="13.5" customHeight="1">
      <c r="A69" s="945" t="s">
        <v>1604</v>
      </c>
      <c r="B69" s="935"/>
      <c r="C69" s="935">
        <v>53425.2</v>
      </c>
      <c r="D69" s="935">
        <v>44143.9</v>
      </c>
      <c r="E69" s="930">
        <v>82.62748665423808</v>
      </c>
      <c r="F69" s="930"/>
      <c r="G69" s="915"/>
    </row>
    <row r="70" spans="1:8" ht="13.5" customHeight="1">
      <c r="A70" s="945" t="s">
        <v>1603</v>
      </c>
      <c r="B70" s="909"/>
      <c r="C70" s="935">
        <v>35056.8</v>
      </c>
      <c r="D70" s="935">
        <v>32441.9</v>
      </c>
      <c r="E70" s="930">
        <v>92.54096209579882</v>
      </c>
      <c r="F70" s="930"/>
      <c r="G70" s="915"/>
      <c r="H70" s="915"/>
    </row>
    <row r="71" spans="1:8" ht="13.5" customHeight="1">
      <c r="A71" s="945" t="s">
        <v>1602</v>
      </c>
      <c r="B71" s="909"/>
      <c r="C71" s="935">
        <v>3856.2</v>
      </c>
      <c r="D71" s="935">
        <v>3447.4</v>
      </c>
      <c r="E71" s="930">
        <v>89.39889009906126</v>
      </c>
      <c r="F71" s="930"/>
      <c r="G71" s="915"/>
      <c r="H71" s="915"/>
    </row>
    <row r="72" spans="1:8" ht="13.5" customHeight="1">
      <c r="A72" s="944" t="s">
        <v>1601</v>
      </c>
      <c r="B72" s="909"/>
      <c r="C72" s="935">
        <v>14512.2</v>
      </c>
      <c r="D72" s="935">
        <v>8254.6</v>
      </c>
      <c r="E72" s="930">
        <v>56.88041785532173</v>
      </c>
      <c r="F72" s="930"/>
      <c r="G72" s="915"/>
      <c r="H72" s="915"/>
    </row>
    <row r="73" spans="1:7" ht="13.5" customHeight="1">
      <c r="A73" s="923" t="s">
        <v>1600</v>
      </c>
      <c r="B73" s="923"/>
      <c r="C73" s="943"/>
      <c r="D73" s="934"/>
      <c r="E73" s="942"/>
      <c r="F73" s="930"/>
      <c r="G73" s="915"/>
    </row>
    <row r="74" spans="1:7" ht="13.5" customHeight="1">
      <c r="A74" s="923" t="s">
        <v>1599</v>
      </c>
      <c r="B74" s="935">
        <v>0</v>
      </c>
      <c r="C74" s="934"/>
      <c r="D74" s="935">
        <v>9281.319999999992</v>
      </c>
      <c r="E74" s="934"/>
      <c r="F74" s="930"/>
      <c r="G74" s="915"/>
    </row>
    <row r="75" spans="1:7" ht="14.25" customHeight="1">
      <c r="A75" s="941" t="s">
        <v>1610</v>
      </c>
      <c r="B75" s="929"/>
      <c r="C75" s="940"/>
      <c r="D75" s="940"/>
      <c r="E75" s="940"/>
      <c r="F75" s="940"/>
      <c r="G75" s="915"/>
    </row>
    <row r="76" spans="1:7" ht="13.5" customHeight="1">
      <c r="A76" s="939" t="s">
        <v>1608</v>
      </c>
      <c r="B76" s="935"/>
      <c r="C76" s="938"/>
      <c r="D76" s="938"/>
      <c r="E76" s="938"/>
      <c r="F76" s="938"/>
      <c r="G76" s="915"/>
    </row>
    <row r="77" spans="1:7" ht="13.5" customHeight="1">
      <c r="A77" s="923" t="s">
        <v>1607</v>
      </c>
      <c r="B77" s="936">
        <v>81700</v>
      </c>
      <c r="C77" s="930"/>
      <c r="D77" s="930"/>
      <c r="E77" s="930"/>
      <c r="F77" s="930"/>
      <c r="G77" s="915"/>
    </row>
    <row r="78" spans="1:7" ht="13.5" customHeight="1">
      <c r="A78" s="923" t="s">
        <v>1606</v>
      </c>
      <c r="B78" s="936">
        <v>81700</v>
      </c>
      <c r="C78" s="930"/>
      <c r="D78" s="937"/>
      <c r="E78" s="930"/>
      <c r="F78" s="930"/>
      <c r="G78" s="915"/>
    </row>
    <row r="79" spans="1:7" ht="13.5" customHeight="1">
      <c r="A79" s="923" t="s">
        <v>1605</v>
      </c>
      <c r="B79" s="936">
        <v>81700</v>
      </c>
      <c r="C79" s="930"/>
      <c r="D79" s="935"/>
      <c r="E79" s="930"/>
      <c r="F79" s="930"/>
      <c r="G79" s="915"/>
    </row>
    <row r="80" spans="1:7" ht="13.5" customHeight="1">
      <c r="A80" s="923" t="s">
        <v>1604</v>
      </c>
      <c r="B80" s="935">
        <v>81700</v>
      </c>
      <c r="C80" s="935"/>
      <c r="D80" s="935"/>
      <c r="E80" s="930"/>
      <c r="F80" s="930"/>
      <c r="G80" s="915"/>
    </row>
    <row r="81" spans="1:7" ht="13.5" customHeight="1">
      <c r="A81" s="923" t="s">
        <v>1603</v>
      </c>
      <c r="B81" s="909"/>
      <c r="C81" s="935"/>
      <c r="D81" s="935"/>
      <c r="E81" s="930"/>
      <c r="F81" s="930"/>
      <c r="G81" s="915"/>
    </row>
    <row r="82" spans="1:7" ht="13.5" customHeight="1">
      <c r="A82" s="923" t="s">
        <v>1602</v>
      </c>
      <c r="B82" s="936"/>
      <c r="C82" s="935"/>
      <c r="D82" s="935"/>
      <c r="E82" s="937"/>
      <c r="F82" s="930"/>
      <c r="G82" s="915"/>
    </row>
    <row r="83" spans="1:7" ht="13.5" customHeight="1">
      <c r="A83" s="923" t="s">
        <v>1601</v>
      </c>
      <c r="B83" s="936">
        <v>81700</v>
      </c>
      <c r="C83" s="935"/>
      <c r="D83" s="935"/>
      <c r="E83" s="930"/>
      <c r="F83" s="930"/>
      <c r="G83" s="915"/>
    </row>
    <row r="84" spans="1:7" ht="13.5" customHeight="1">
      <c r="A84" s="923" t="s">
        <v>1600</v>
      </c>
      <c r="B84" s="923"/>
      <c r="C84" s="934"/>
      <c r="D84" s="934"/>
      <c r="E84" s="930"/>
      <c r="F84" s="930"/>
      <c r="G84" s="915"/>
    </row>
    <row r="85" spans="1:7" ht="13.5" customHeight="1">
      <c r="A85" s="919" t="s">
        <v>1599</v>
      </c>
      <c r="B85" s="932"/>
      <c r="C85" s="933"/>
      <c r="D85" s="932"/>
      <c r="E85" s="931"/>
      <c r="F85" s="930"/>
      <c r="G85" s="915"/>
    </row>
    <row r="86" spans="1:8" ht="16.5" customHeight="1">
      <c r="A86" s="929" t="s">
        <v>1609</v>
      </c>
      <c r="B86" s="928"/>
      <c r="C86" s="927"/>
      <c r="D86" s="927"/>
      <c r="E86" s="927"/>
      <c r="F86" s="927"/>
      <c r="G86" s="915"/>
      <c r="H86" s="915"/>
    </row>
    <row r="87" spans="1:11" ht="13.5" customHeight="1">
      <c r="A87" s="923" t="s">
        <v>1608</v>
      </c>
      <c r="B87" s="922">
        <v>177286</v>
      </c>
      <c r="C87" s="922">
        <v>0</v>
      </c>
      <c r="D87" s="922">
        <v>1132603.82</v>
      </c>
      <c r="E87" s="924"/>
      <c r="F87" s="924">
        <v>638.8568866125921</v>
      </c>
      <c r="G87" s="915"/>
      <c r="H87" s="915"/>
      <c r="I87" s="926"/>
      <c r="J87" s="915"/>
      <c r="K87" s="915"/>
    </row>
    <row r="88" spans="1:11" ht="13.5" customHeight="1">
      <c r="A88" s="923" t="s">
        <v>1607</v>
      </c>
      <c r="B88" s="922">
        <v>15710452</v>
      </c>
      <c r="C88" s="925">
        <v>22257038.299999997</v>
      </c>
      <c r="D88" s="925">
        <v>20103938.999999996</v>
      </c>
      <c r="E88" s="924">
        <v>90.3262093052156</v>
      </c>
      <c r="F88" s="924">
        <v>127.96537617122664</v>
      </c>
      <c r="G88" s="915"/>
      <c r="H88" s="915"/>
      <c r="I88" s="926"/>
      <c r="J88" s="915"/>
      <c r="K88" s="915"/>
    </row>
    <row r="89" spans="1:11" ht="13.5" customHeight="1">
      <c r="A89" s="923" t="s">
        <v>1606</v>
      </c>
      <c r="B89" s="922">
        <v>14836480.6</v>
      </c>
      <c r="C89" s="925">
        <v>22257038.299999997</v>
      </c>
      <c r="D89" s="925">
        <v>17895244.900000002</v>
      </c>
      <c r="E89" s="924">
        <v>80.40263335486108</v>
      </c>
      <c r="F89" s="924">
        <v>120.61650860784331</v>
      </c>
      <c r="G89" s="915"/>
      <c r="H89" s="915"/>
      <c r="I89" s="915"/>
      <c r="J89" s="915"/>
      <c r="K89" s="915"/>
    </row>
    <row r="90" spans="1:11" ht="13.5" customHeight="1">
      <c r="A90" s="923" t="s">
        <v>1605</v>
      </c>
      <c r="B90" s="922">
        <v>14836480.6</v>
      </c>
      <c r="C90" s="925">
        <v>22257038.299999997</v>
      </c>
      <c r="D90" s="925">
        <v>17895244.900000002</v>
      </c>
      <c r="E90" s="924">
        <v>80.40263335486108</v>
      </c>
      <c r="F90" s="924">
        <v>120.61650860784331</v>
      </c>
      <c r="G90" s="915"/>
      <c r="H90" s="915"/>
      <c r="I90" s="915"/>
      <c r="J90" s="915"/>
      <c r="K90" s="915"/>
    </row>
    <row r="91" spans="1:11" ht="13.5" customHeight="1">
      <c r="A91" s="923" t="s">
        <v>1604</v>
      </c>
      <c r="B91" s="922">
        <v>11801486.3</v>
      </c>
      <c r="C91" s="925">
        <v>22257038.299999997</v>
      </c>
      <c r="D91" s="925">
        <v>17895244.9</v>
      </c>
      <c r="E91" s="924">
        <v>80.40263335486107</v>
      </c>
      <c r="F91" s="924">
        <v>151.6355181465575</v>
      </c>
      <c r="G91" s="915"/>
      <c r="H91" s="915"/>
      <c r="I91" s="915"/>
      <c r="J91" s="915"/>
      <c r="K91" s="915"/>
    </row>
    <row r="92" spans="1:11" ht="13.5" customHeight="1">
      <c r="A92" s="923" t="s">
        <v>1603</v>
      </c>
      <c r="B92" s="922">
        <v>7877891.300000001</v>
      </c>
      <c r="C92" s="922">
        <v>8910362.4</v>
      </c>
      <c r="D92" s="922">
        <v>8432125.600000001</v>
      </c>
      <c r="E92" s="924">
        <v>94.63280191611511</v>
      </c>
      <c r="F92" s="924">
        <v>107.03531286348165</v>
      </c>
      <c r="G92" s="915"/>
      <c r="H92" s="915"/>
      <c r="I92" s="915"/>
      <c r="J92" s="915"/>
      <c r="K92" s="915"/>
    </row>
    <row r="93" spans="1:11" ht="13.5" customHeight="1">
      <c r="A93" s="923" t="s">
        <v>1602</v>
      </c>
      <c r="B93" s="922">
        <v>869503.4</v>
      </c>
      <c r="C93" s="922">
        <v>979705.2</v>
      </c>
      <c r="D93" s="922">
        <v>923979.7000000001</v>
      </c>
      <c r="E93" s="924">
        <v>94.31201345057679</v>
      </c>
      <c r="F93" s="924">
        <v>106.2652198944823</v>
      </c>
      <c r="G93" s="915"/>
      <c r="H93" s="915"/>
      <c r="I93" s="915"/>
      <c r="J93" s="915"/>
      <c r="K93" s="915"/>
    </row>
    <row r="94" spans="1:11" ht="13.5" customHeight="1">
      <c r="A94" s="923" t="s">
        <v>1601</v>
      </c>
      <c r="B94" s="922">
        <v>3054091.6</v>
      </c>
      <c r="C94" s="922">
        <v>12366970.700000001</v>
      </c>
      <c r="D94" s="922">
        <v>8539139.6</v>
      </c>
      <c r="E94" s="924">
        <v>69.0479488238781</v>
      </c>
      <c r="F94" s="924">
        <v>279.5967088871859</v>
      </c>
      <c r="G94" s="915"/>
      <c r="H94" s="915"/>
      <c r="I94" s="915"/>
      <c r="J94" s="915"/>
      <c r="K94" s="915"/>
    </row>
    <row r="95" spans="1:11" ht="13.5" customHeight="1">
      <c r="A95" s="923" t="s">
        <v>1600</v>
      </c>
      <c r="B95" s="922"/>
      <c r="C95" s="922"/>
      <c r="D95" s="922"/>
      <c r="E95" s="924"/>
      <c r="F95" s="924"/>
      <c r="G95" s="915"/>
      <c r="H95" s="915"/>
      <c r="J95" s="915"/>
      <c r="K95" s="915"/>
    </row>
    <row r="96" spans="1:11" ht="13.5" customHeight="1">
      <c r="A96" s="923" t="s">
        <v>1599</v>
      </c>
      <c r="B96" s="922">
        <v>1051257.4</v>
      </c>
      <c r="C96" s="922">
        <v>0</v>
      </c>
      <c r="D96" s="922">
        <v>3341297.9199999995</v>
      </c>
      <c r="E96" s="924"/>
      <c r="F96" s="924">
        <v>317.83823067499924</v>
      </c>
      <c r="G96" s="915"/>
      <c r="H96" s="915"/>
      <c r="I96" s="915"/>
      <c r="J96" s="915"/>
      <c r="K96" s="915"/>
    </row>
    <row r="97" spans="1:8" ht="13.5" customHeight="1">
      <c r="A97" s="923" t="s">
        <v>1598</v>
      </c>
      <c r="B97" s="922"/>
      <c r="C97" s="921"/>
      <c r="D97" s="921"/>
      <c r="E97" s="920"/>
      <c r="F97" s="920"/>
      <c r="G97" s="915"/>
      <c r="H97" s="915"/>
    </row>
    <row r="98" spans="1:8" ht="13.5" customHeight="1">
      <c r="A98" s="919" t="s">
        <v>1597</v>
      </c>
      <c r="B98" s="918"/>
      <c r="C98" s="917"/>
      <c r="D98" s="917"/>
      <c r="E98" s="916"/>
      <c r="F98" s="916"/>
      <c r="G98" s="915"/>
      <c r="H98" s="915"/>
    </row>
    <row r="99" spans="1:8" ht="12">
      <c r="A99" s="912" t="s">
        <v>1596</v>
      </c>
      <c r="B99" s="606"/>
      <c r="C99" s="605"/>
      <c r="D99" s="605"/>
      <c r="E99" s="605"/>
      <c r="F99" s="605"/>
      <c r="G99" s="915"/>
      <c r="H99" s="915"/>
    </row>
    <row r="100" spans="1:6" ht="12">
      <c r="A100" s="914" t="s">
        <v>1595</v>
      </c>
      <c r="B100" s="913"/>
      <c r="C100" s="606"/>
      <c r="D100" s="606"/>
      <c r="E100" s="605"/>
      <c r="F100" s="605"/>
    </row>
    <row r="101" spans="1:4" ht="12">
      <c r="A101" s="912"/>
      <c r="B101" s="605"/>
      <c r="D101" s="911"/>
    </row>
    <row r="102" spans="1:2" ht="12">
      <c r="A102" s="781"/>
      <c r="B102" s="603"/>
    </row>
  </sheetData>
  <sheetProtection/>
  <mergeCells count="1">
    <mergeCell ref="C4:E4"/>
  </mergeCells>
  <printOptions/>
  <pageMargins left="0.25" right="0.29" top="0.51" bottom="0.53" header="0.2" footer="0.25"/>
  <pageSetup horizontalDpi="600" verticalDpi="600" orientation="landscape" r:id="rId2"/>
  <headerFooter alignWithMargins="0">
    <oddHeader>&amp;R&amp;"Arial Mon,Regular"&amp;8&amp;UÁ¿ëýã 7.Òºñºâ</oddHeader>
    <oddFooter>&amp;R&amp;18 30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375" style="856" customWidth="1"/>
    <col min="2" max="2" width="13.00390625" style="605" customWidth="1"/>
    <col min="3" max="3" width="7.625" style="605" customWidth="1"/>
    <col min="4" max="4" width="8.00390625" style="605" customWidth="1"/>
    <col min="5" max="5" width="8.125" style="605" customWidth="1"/>
    <col min="6" max="6" width="4.75390625" style="605" customWidth="1"/>
    <col min="7" max="7" width="8.375" style="605" customWidth="1"/>
    <col min="8" max="8" width="7.25390625" style="605" customWidth="1"/>
    <col min="9" max="9" width="7.125" style="605" customWidth="1"/>
    <col min="10" max="10" width="6.00390625" style="605" customWidth="1"/>
    <col min="11" max="11" width="6.75390625" style="605" customWidth="1"/>
    <col min="12" max="13" width="6.25390625" style="605" customWidth="1"/>
    <col min="14" max="14" width="6.625" style="605" customWidth="1"/>
    <col min="15" max="15" width="5.75390625" style="605" customWidth="1"/>
    <col min="16" max="16" width="6.375" style="605" customWidth="1"/>
    <col min="17" max="17" width="6.625" style="605" customWidth="1"/>
    <col min="18" max="16384" width="9.125" style="605" customWidth="1"/>
  </cols>
  <sheetData>
    <row r="1" spans="2:19" ht="10.5">
      <c r="B1" s="658" t="s">
        <v>1594</v>
      </c>
      <c r="C1" s="658"/>
      <c r="D1" s="658"/>
      <c r="E1" s="658"/>
      <c r="F1" s="658"/>
      <c r="R1" s="857"/>
      <c r="S1" s="857"/>
    </row>
    <row r="2" spans="2:19" ht="10.5">
      <c r="B2" s="682" t="s">
        <v>1593</v>
      </c>
      <c r="C2" s="658"/>
      <c r="D2" s="658"/>
      <c r="E2" s="658"/>
      <c r="F2" s="658"/>
      <c r="R2" s="857"/>
      <c r="S2" s="857"/>
    </row>
    <row r="3" spans="2:19" ht="10.5">
      <c r="B3" s="682"/>
      <c r="C3" s="658"/>
      <c r="D3" s="602"/>
      <c r="E3" s="658"/>
      <c r="F3" s="658"/>
      <c r="R3" s="857"/>
      <c r="S3" s="857"/>
    </row>
    <row r="4" spans="1:19" ht="9" customHeight="1">
      <c r="A4" s="908"/>
      <c r="B4" s="907"/>
      <c r="C4" s="610"/>
      <c r="D4" s="610"/>
      <c r="E4" s="610"/>
      <c r="F4" s="610"/>
      <c r="G4" s="610"/>
      <c r="H4" s="610"/>
      <c r="I4" s="610"/>
      <c r="J4" s="610"/>
      <c r="K4" s="610" t="s">
        <v>1592</v>
      </c>
      <c r="L4" s="610"/>
      <c r="M4" s="907"/>
      <c r="N4" s="907"/>
      <c r="O4" s="907"/>
      <c r="P4" s="907"/>
      <c r="Q4" s="602"/>
      <c r="R4" s="857"/>
      <c r="S4" s="857"/>
    </row>
    <row r="5" spans="2:19" ht="10.5" customHeight="1">
      <c r="B5" s="644"/>
      <c r="C5" s="1225" t="s">
        <v>1591</v>
      </c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09"/>
      <c r="R5" s="857"/>
      <c r="S5" s="857"/>
    </row>
    <row r="6" spans="1:19" ht="10.5">
      <c r="A6" s="894"/>
      <c r="B6" s="629"/>
      <c r="C6" s="1226"/>
      <c r="D6" s="644" t="s">
        <v>1590</v>
      </c>
      <c r="E6" s="652" t="s">
        <v>1589</v>
      </c>
      <c r="F6" s="652"/>
      <c r="G6" s="652" t="s">
        <v>1588</v>
      </c>
      <c r="H6" s="645" t="s">
        <v>1587</v>
      </c>
      <c r="I6" s="906" t="s">
        <v>1586</v>
      </c>
      <c r="J6" s="652" t="s">
        <v>1585</v>
      </c>
      <c r="K6" s="652" t="s">
        <v>1584</v>
      </c>
      <c r="L6" s="652" t="s">
        <v>1583</v>
      </c>
      <c r="M6" s="652" t="s">
        <v>533</v>
      </c>
      <c r="N6" s="653" t="s">
        <v>1582</v>
      </c>
      <c r="O6" s="905" t="s">
        <v>1581</v>
      </c>
      <c r="P6" s="736" t="s">
        <v>1580</v>
      </c>
      <c r="Q6" s="639" t="s">
        <v>652</v>
      </c>
      <c r="R6" s="857"/>
      <c r="S6" s="857"/>
    </row>
    <row r="7" spans="1:19" ht="10.5">
      <c r="A7" s="894"/>
      <c r="B7" s="629"/>
      <c r="C7" s="1226"/>
      <c r="D7" s="638" t="s">
        <v>1579</v>
      </c>
      <c r="E7" s="638" t="s">
        <v>1578</v>
      </c>
      <c r="F7" s="638"/>
      <c r="G7" s="903" t="s">
        <v>1577</v>
      </c>
      <c r="H7" s="857" t="s">
        <v>1576</v>
      </c>
      <c r="I7" s="904" t="s">
        <v>1575</v>
      </c>
      <c r="J7" s="651" t="s">
        <v>1574</v>
      </c>
      <c r="K7" s="896" t="s">
        <v>1573</v>
      </c>
      <c r="L7" s="903" t="s">
        <v>1572</v>
      </c>
      <c r="M7" s="896" t="s">
        <v>1571</v>
      </c>
      <c r="N7" s="902"/>
      <c r="O7" s="640" t="s">
        <v>1570</v>
      </c>
      <c r="P7" s="901" t="s">
        <v>1569</v>
      </c>
      <c r="Q7" s="900" t="s">
        <v>1267</v>
      </c>
      <c r="R7" s="857"/>
      <c r="S7" s="857"/>
    </row>
    <row r="8" spans="1:19" ht="10.5">
      <c r="A8" s="894"/>
      <c r="B8" s="629"/>
      <c r="C8" s="1226"/>
      <c r="D8" s="629"/>
      <c r="E8" s="899" t="s">
        <v>1568</v>
      </c>
      <c r="F8" s="899"/>
      <c r="G8" s="896" t="s">
        <v>1567</v>
      </c>
      <c r="H8" s="898" t="s">
        <v>1566</v>
      </c>
      <c r="I8" s="897" t="s">
        <v>1565</v>
      </c>
      <c r="J8" s="896" t="s">
        <v>1564</v>
      </c>
      <c r="K8" s="629"/>
      <c r="L8" s="629"/>
      <c r="M8" s="629"/>
      <c r="N8" s="640"/>
      <c r="O8" s="895"/>
      <c r="P8" s="646"/>
      <c r="Q8" s="630"/>
      <c r="R8" s="873"/>
      <c r="S8" s="873"/>
    </row>
    <row r="9" spans="1:19" ht="10.5">
      <c r="A9" s="894"/>
      <c r="B9" s="626"/>
      <c r="C9" s="1227"/>
      <c r="D9" s="626"/>
      <c r="E9" s="626"/>
      <c r="F9" s="626"/>
      <c r="G9" s="626"/>
      <c r="H9" s="893" t="s">
        <v>1563</v>
      </c>
      <c r="I9" s="892" t="s">
        <v>1562</v>
      </c>
      <c r="J9" s="891" t="s">
        <v>1561</v>
      </c>
      <c r="K9" s="626"/>
      <c r="L9" s="626"/>
      <c r="M9" s="626"/>
      <c r="N9" s="633"/>
      <c r="O9" s="633"/>
      <c r="P9" s="636"/>
      <c r="Q9" s="627"/>
      <c r="R9" s="873"/>
      <c r="S9" s="873"/>
    </row>
    <row r="10" spans="1:19" ht="30.75" customHeight="1">
      <c r="A10" s="890" t="s">
        <v>1560</v>
      </c>
      <c r="B10" s="869" t="s">
        <v>1559</v>
      </c>
      <c r="C10" s="601">
        <v>222471.9</v>
      </c>
      <c r="D10" s="601">
        <v>69318.6</v>
      </c>
      <c r="E10" s="601">
        <v>18944.8</v>
      </c>
      <c r="F10" s="601"/>
      <c r="G10" s="601">
        <v>3445.1</v>
      </c>
      <c r="H10" s="601">
        <v>36029.8</v>
      </c>
      <c r="I10" s="601">
        <v>24585.6</v>
      </c>
      <c r="J10" s="601">
        <v>639.3</v>
      </c>
      <c r="K10" s="601">
        <v>32443.8</v>
      </c>
      <c r="L10" s="601">
        <v>4077.5</v>
      </c>
      <c r="M10" s="601">
        <v>3812.3</v>
      </c>
      <c r="N10" s="601">
        <v>1856.2</v>
      </c>
      <c r="O10" s="601">
        <v>822</v>
      </c>
      <c r="P10" s="601">
        <v>4543.5</v>
      </c>
      <c r="Q10" s="601">
        <v>21953.4</v>
      </c>
      <c r="R10" s="873"/>
      <c r="S10" s="873"/>
    </row>
    <row r="11" spans="1:19" ht="30.75" customHeight="1">
      <c r="A11" s="864" t="s">
        <v>1558</v>
      </c>
      <c r="B11" s="869" t="s">
        <v>1557</v>
      </c>
      <c r="C11" s="601">
        <v>85171.70000000001</v>
      </c>
      <c r="D11" s="601">
        <v>18718.7</v>
      </c>
      <c r="E11" s="601">
        <v>16019.4</v>
      </c>
      <c r="F11" s="601"/>
      <c r="G11" s="601">
        <v>685.3</v>
      </c>
      <c r="H11" s="601">
        <v>9723.4</v>
      </c>
      <c r="I11" s="601">
        <v>6919.6</v>
      </c>
      <c r="J11" s="601"/>
      <c r="K11" s="601">
        <v>16441.9</v>
      </c>
      <c r="L11" s="601">
        <v>3000</v>
      </c>
      <c r="M11" s="601">
        <v>7122.6</v>
      </c>
      <c r="N11" s="601">
        <v>2980.2</v>
      </c>
      <c r="O11" s="601">
        <v>30</v>
      </c>
      <c r="P11" s="601">
        <v>54.6</v>
      </c>
      <c r="Q11" s="601">
        <v>3476</v>
      </c>
      <c r="R11" s="873"/>
      <c r="S11" s="873"/>
    </row>
    <row r="12" spans="1:19" ht="30.75" customHeight="1">
      <c r="A12" s="864" t="s">
        <v>1556</v>
      </c>
      <c r="B12" s="869" t="s">
        <v>1555</v>
      </c>
      <c r="C12" s="601">
        <v>61200.8</v>
      </c>
      <c r="D12" s="606">
        <v>22954.5</v>
      </c>
      <c r="E12" s="606">
        <v>5438.8</v>
      </c>
      <c r="F12" s="606"/>
      <c r="G12" s="606"/>
      <c r="H12" s="606">
        <v>5926.2</v>
      </c>
      <c r="I12" s="606">
        <v>584.2</v>
      </c>
      <c r="J12" s="606">
        <v>639.3</v>
      </c>
      <c r="K12" s="606">
        <v>728.8</v>
      </c>
      <c r="L12" s="606">
        <v>2939.9</v>
      </c>
      <c r="M12" s="606">
        <v>421.7</v>
      </c>
      <c r="N12" s="606"/>
      <c r="O12" s="606">
        <v>122</v>
      </c>
      <c r="P12" s="606">
        <v>1784.1</v>
      </c>
      <c r="Q12" s="601">
        <v>19661.3</v>
      </c>
      <c r="R12" s="857"/>
      <c r="S12" s="873"/>
    </row>
    <row r="13" spans="1:19" ht="30.75" customHeight="1">
      <c r="A13" s="864" t="s">
        <v>1554</v>
      </c>
      <c r="B13" s="869" t="s">
        <v>1553</v>
      </c>
      <c r="C13" s="601">
        <v>246442.80000000002</v>
      </c>
      <c r="D13" s="601">
        <v>65082.8</v>
      </c>
      <c r="E13" s="601">
        <v>29525.399999999998</v>
      </c>
      <c r="F13" s="601">
        <v>0</v>
      </c>
      <c r="G13" s="601">
        <v>4130.4</v>
      </c>
      <c r="H13" s="601">
        <v>39827.00000000001</v>
      </c>
      <c r="I13" s="601">
        <v>30920.999999999996</v>
      </c>
      <c r="J13" s="601">
        <v>0</v>
      </c>
      <c r="K13" s="601">
        <v>48156.899999999994</v>
      </c>
      <c r="L13" s="601">
        <v>4137.6</v>
      </c>
      <c r="M13" s="601">
        <v>10513.2</v>
      </c>
      <c r="N13" s="601">
        <v>4836.4</v>
      </c>
      <c r="O13" s="601">
        <v>730</v>
      </c>
      <c r="P13" s="601">
        <v>2814.0000000000005</v>
      </c>
      <c r="Q13" s="601">
        <v>5768.100000000002</v>
      </c>
      <c r="R13" s="857"/>
      <c r="S13" s="873"/>
    </row>
    <row r="14" spans="1:19" ht="30.75" customHeight="1">
      <c r="A14" s="864" t="s">
        <v>1552</v>
      </c>
      <c r="B14" s="869" t="s">
        <v>1551</v>
      </c>
      <c r="C14" s="601">
        <v>246442.80000000002</v>
      </c>
      <c r="D14" s="601">
        <v>65082.8</v>
      </c>
      <c r="E14" s="601">
        <v>29525.399999999998</v>
      </c>
      <c r="F14" s="601">
        <v>0</v>
      </c>
      <c r="G14" s="601">
        <v>4130.4</v>
      </c>
      <c r="H14" s="601">
        <v>39827.00000000001</v>
      </c>
      <c r="I14" s="601">
        <v>30920.999999999996</v>
      </c>
      <c r="J14" s="601">
        <v>0</v>
      </c>
      <c r="K14" s="601">
        <v>48156.899999999994</v>
      </c>
      <c r="L14" s="601">
        <v>4137.6</v>
      </c>
      <c r="M14" s="601">
        <v>10513.2</v>
      </c>
      <c r="N14" s="601">
        <v>4836.4</v>
      </c>
      <c r="O14" s="601">
        <v>730</v>
      </c>
      <c r="P14" s="601">
        <v>2814.0000000000005</v>
      </c>
      <c r="Q14" s="601">
        <v>5768.100000000002</v>
      </c>
      <c r="R14" s="857"/>
      <c r="S14" s="873"/>
    </row>
    <row r="15" spans="1:19" ht="0.75" customHeight="1">
      <c r="A15" s="868" t="s">
        <v>1550</v>
      </c>
      <c r="B15" s="889" t="s">
        <v>1549</v>
      </c>
      <c r="C15" s="878">
        <v>0</v>
      </c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57"/>
      <c r="S15" s="888"/>
    </row>
    <row r="16" spans="1:19" ht="1.5" customHeight="1">
      <c r="A16" s="864"/>
      <c r="B16" s="869"/>
      <c r="C16" s="601"/>
      <c r="D16" s="601"/>
      <c r="E16" s="601"/>
      <c r="F16" s="601"/>
      <c r="G16" s="601"/>
      <c r="H16" s="601"/>
      <c r="I16" s="601"/>
      <c r="J16" s="601"/>
      <c r="K16" s="601"/>
      <c r="L16" s="601"/>
      <c r="M16" s="601"/>
      <c r="N16" s="601"/>
      <c r="O16" s="601"/>
      <c r="P16" s="601"/>
      <c r="Q16" s="601"/>
      <c r="R16" s="857"/>
      <c r="S16" s="873"/>
    </row>
    <row r="17" spans="1:19" ht="9" customHeight="1">
      <c r="A17" s="864"/>
      <c r="B17" s="887"/>
      <c r="C17" s="857"/>
      <c r="D17" s="877" t="s">
        <v>1548</v>
      </c>
      <c r="E17" s="886"/>
      <c r="F17" s="601"/>
      <c r="G17" s="601"/>
      <c r="H17" s="601"/>
      <c r="I17" s="601"/>
      <c r="J17" s="601"/>
      <c r="K17" s="601"/>
      <c r="L17" s="601"/>
      <c r="M17" s="601"/>
      <c r="N17" s="601"/>
      <c r="O17" s="601"/>
      <c r="P17" s="601"/>
      <c r="Q17" s="601"/>
      <c r="R17" s="873"/>
      <c r="S17" s="857"/>
    </row>
    <row r="18" spans="1:19" ht="9" customHeight="1">
      <c r="A18" s="885"/>
      <c r="B18" s="88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83"/>
      <c r="Q18" s="883"/>
      <c r="R18" s="873"/>
      <c r="S18" s="873"/>
    </row>
    <row r="19" spans="1:19" ht="15" customHeight="1">
      <c r="A19" s="1228" t="s">
        <v>1547</v>
      </c>
      <c r="B19" s="1229"/>
      <c r="C19" s="601">
        <v>0</v>
      </c>
      <c r="D19" s="882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</row>
    <row r="20" spans="1:19" ht="15" customHeight="1">
      <c r="A20" s="1228" t="s">
        <v>1546</v>
      </c>
      <c r="B20" s="1228"/>
      <c r="C20" s="601">
        <v>2193.9</v>
      </c>
      <c r="D20" s="861">
        <v>3</v>
      </c>
      <c r="E20" s="861">
        <v>0.3</v>
      </c>
      <c r="F20" s="861"/>
      <c r="G20" s="861"/>
      <c r="H20" s="861">
        <v>400</v>
      </c>
      <c r="I20" s="861"/>
      <c r="J20" s="861"/>
      <c r="K20" s="861"/>
      <c r="L20" s="861">
        <v>39.8</v>
      </c>
      <c r="M20" s="861"/>
      <c r="N20" s="861">
        <v>426</v>
      </c>
      <c r="O20" s="861"/>
      <c r="P20" s="861">
        <v>74.8</v>
      </c>
      <c r="Q20" s="861">
        <v>1250</v>
      </c>
      <c r="R20" s="873"/>
      <c r="S20" s="873"/>
    </row>
    <row r="21" spans="1:19" ht="21" customHeight="1">
      <c r="A21" s="1228" t="s">
        <v>1545</v>
      </c>
      <c r="B21" s="1228"/>
      <c r="C21" s="601">
        <v>658.3</v>
      </c>
      <c r="D21" s="881">
        <v>658.3</v>
      </c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</row>
    <row r="22" spans="1:19" ht="15" customHeight="1">
      <c r="A22" s="1224" t="s">
        <v>1544</v>
      </c>
      <c r="B22" s="1224"/>
      <c r="C22" s="601">
        <v>0</v>
      </c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861"/>
      <c r="P22" s="861"/>
      <c r="Q22" s="861"/>
      <c r="R22" s="857"/>
      <c r="S22" s="857"/>
    </row>
    <row r="23" spans="1:19" ht="15" customHeight="1">
      <c r="A23" s="1224" t="s">
        <v>1543</v>
      </c>
      <c r="B23" s="1224"/>
      <c r="C23" s="601">
        <v>18440.1</v>
      </c>
      <c r="D23" s="861">
        <v>4495.8</v>
      </c>
      <c r="E23" s="861">
        <v>276.2</v>
      </c>
      <c r="F23" s="861"/>
      <c r="G23" s="861">
        <v>100</v>
      </c>
      <c r="H23" s="861">
        <v>7515.5</v>
      </c>
      <c r="I23" s="861"/>
      <c r="J23" s="861"/>
      <c r="K23" s="861"/>
      <c r="L23" s="861">
        <v>3000</v>
      </c>
      <c r="M23" s="861"/>
      <c r="N23" s="861">
        <v>2614.9</v>
      </c>
      <c r="O23" s="861"/>
      <c r="P23" s="861">
        <v>159.6</v>
      </c>
      <c r="Q23" s="861">
        <v>278.1</v>
      </c>
      <c r="R23" s="857"/>
      <c r="S23" s="857"/>
    </row>
    <row r="24" spans="1:19" ht="15" customHeight="1">
      <c r="A24" s="1224" t="s">
        <v>192</v>
      </c>
      <c r="B24" s="1224"/>
      <c r="C24" s="601">
        <v>206350.69999999998</v>
      </c>
      <c r="D24" s="861">
        <v>55177.5</v>
      </c>
      <c r="E24" s="861">
        <v>28774.1</v>
      </c>
      <c r="F24" s="861"/>
      <c r="G24" s="861">
        <v>4030.4</v>
      </c>
      <c r="H24" s="861">
        <v>31911.5</v>
      </c>
      <c r="I24" s="861">
        <v>30921</v>
      </c>
      <c r="J24" s="861"/>
      <c r="K24" s="861">
        <v>47056.9</v>
      </c>
      <c r="L24" s="861">
        <v>1039.8</v>
      </c>
      <c r="M24" s="861"/>
      <c r="N24" s="861">
        <v>1795.5</v>
      </c>
      <c r="O24" s="861">
        <v>678</v>
      </c>
      <c r="P24" s="861">
        <v>2189.1</v>
      </c>
      <c r="Q24" s="861">
        <v>2776.9</v>
      </c>
      <c r="R24" s="857"/>
      <c r="S24" s="857"/>
    </row>
    <row r="25" spans="1:19" ht="15" customHeight="1">
      <c r="A25" s="1224" t="s">
        <v>1542</v>
      </c>
      <c r="B25" s="1224"/>
      <c r="C25" s="601">
        <v>18799.8</v>
      </c>
      <c r="D25" s="861">
        <v>4748.2</v>
      </c>
      <c r="E25" s="861">
        <v>474.8</v>
      </c>
      <c r="F25" s="861"/>
      <c r="G25" s="861"/>
      <c r="H25" s="861"/>
      <c r="I25" s="861"/>
      <c r="J25" s="861"/>
      <c r="K25" s="861">
        <v>1100</v>
      </c>
      <c r="L25" s="861">
        <v>58</v>
      </c>
      <c r="M25" s="861">
        <v>10513.2</v>
      </c>
      <c r="N25" s="861"/>
      <c r="O25" s="861">
        <v>52</v>
      </c>
      <c r="P25" s="861">
        <v>390.5</v>
      </c>
      <c r="Q25" s="861">
        <v>1463.1</v>
      </c>
      <c r="R25" s="857"/>
      <c r="S25" s="857"/>
    </row>
    <row r="26" spans="1:19" ht="15" customHeight="1">
      <c r="A26" s="1224" t="s">
        <v>1541</v>
      </c>
      <c r="B26" s="1224"/>
      <c r="C26" s="601">
        <v>0</v>
      </c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57"/>
      <c r="S26" s="857"/>
    </row>
    <row r="27" spans="1:19" ht="15" customHeight="1">
      <c r="A27" s="880" t="s">
        <v>83</v>
      </c>
      <c r="B27" s="879"/>
      <c r="C27" s="878">
        <v>246442.79999999996</v>
      </c>
      <c r="D27" s="878">
        <v>65082.799999999996</v>
      </c>
      <c r="E27" s="878">
        <v>29525.399999999998</v>
      </c>
      <c r="F27" s="878">
        <v>0</v>
      </c>
      <c r="G27" s="878">
        <v>4130.4</v>
      </c>
      <c r="H27" s="878">
        <v>39827</v>
      </c>
      <c r="I27" s="878">
        <v>30921</v>
      </c>
      <c r="J27" s="878">
        <v>0</v>
      </c>
      <c r="K27" s="878">
        <v>48156.9</v>
      </c>
      <c r="L27" s="878">
        <v>4137.6</v>
      </c>
      <c r="M27" s="878">
        <v>10513.2</v>
      </c>
      <c r="N27" s="878">
        <v>4836.4</v>
      </c>
      <c r="O27" s="878">
        <v>730</v>
      </c>
      <c r="P27" s="878">
        <v>2814</v>
      </c>
      <c r="Q27" s="878">
        <v>5768.1</v>
      </c>
      <c r="R27" s="857"/>
      <c r="S27" s="857"/>
    </row>
    <row r="28" spans="1:19" ht="10.5" customHeight="1" hidden="1">
      <c r="A28" s="871"/>
      <c r="B28" s="870"/>
      <c r="C28" s="601"/>
      <c r="D28" s="877" t="s">
        <v>1540</v>
      </c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</row>
    <row r="29" spans="1:19" ht="10.5" customHeight="1" hidden="1">
      <c r="A29" s="876"/>
      <c r="B29" s="875"/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3"/>
      <c r="S29" s="873"/>
    </row>
    <row r="30" spans="1:19" ht="10.5" customHeight="1" hidden="1">
      <c r="A30" s="871" t="s">
        <v>37</v>
      </c>
      <c r="B30" s="870" t="s">
        <v>219</v>
      </c>
      <c r="C30" s="601">
        <v>0</v>
      </c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>
        <v>1</v>
      </c>
      <c r="S30" s="857"/>
    </row>
    <row r="31" spans="1:19" ht="10.5" customHeight="1" hidden="1">
      <c r="A31" s="871" t="s">
        <v>38</v>
      </c>
      <c r="B31" s="870" t="s">
        <v>220</v>
      </c>
      <c r="C31" s="601">
        <v>1784.8</v>
      </c>
      <c r="D31" s="857"/>
      <c r="E31" s="857"/>
      <c r="F31" s="857"/>
      <c r="G31" s="857"/>
      <c r="H31" s="857">
        <v>1238</v>
      </c>
      <c r="I31" s="857"/>
      <c r="J31" s="857"/>
      <c r="K31" s="857"/>
      <c r="L31" s="857">
        <v>389.7</v>
      </c>
      <c r="M31" s="857"/>
      <c r="N31" s="857"/>
      <c r="O31" s="857"/>
      <c r="P31" s="857"/>
      <c r="Q31" s="857">
        <v>157.1</v>
      </c>
      <c r="R31" s="857">
        <v>2</v>
      </c>
      <c r="S31" s="857"/>
    </row>
    <row r="32" spans="1:19" ht="10.5" customHeight="1" hidden="1">
      <c r="A32" s="871" t="s">
        <v>478</v>
      </c>
      <c r="B32" s="870" t="s">
        <v>221</v>
      </c>
      <c r="C32" s="601">
        <v>0</v>
      </c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>
        <v>3</v>
      </c>
      <c r="S32" s="857"/>
    </row>
    <row r="33" spans="1:19" ht="10.5" customHeight="1" hidden="1">
      <c r="A33" s="871" t="s">
        <v>39</v>
      </c>
      <c r="B33" s="870" t="s">
        <v>222</v>
      </c>
      <c r="C33" s="601">
        <v>629.7</v>
      </c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>
        <v>629.7</v>
      </c>
      <c r="O33" s="857"/>
      <c r="P33" s="857"/>
      <c r="Q33" s="857"/>
      <c r="R33" s="857">
        <v>4</v>
      </c>
      <c r="S33" s="857"/>
    </row>
    <row r="34" spans="1:19" ht="10.5" customHeight="1" hidden="1">
      <c r="A34" s="871"/>
      <c r="B34" s="870"/>
      <c r="C34" s="601"/>
      <c r="D34" s="857"/>
      <c r="E34" s="857"/>
      <c r="F34" s="857"/>
      <c r="G34" s="857"/>
      <c r="H34" s="857"/>
      <c r="I34" s="857"/>
      <c r="J34" s="857"/>
      <c r="K34" s="857"/>
      <c r="L34" s="857"/>
      <c r="M34" s="857"/>
      <c r="N34" s="857"/>
      <c r="O34" s="857"/>
      <c r="P34" s="857"/>
      <c r="Q34" s="857"/>
      <c r="R34" s="857">
        <v>5</v>
      </c>
      <c r="S34" s="857"/>
    </row>
    <row r="35" spans="1:19" ht="10.5" customHeight="1" hidden="1">
      <c r="A35" s="871" t="s">
        <v>1539</v>
      </c>
      <c r="B35" s="870" t="s">
        <v>1538</v>
      </c>
      <c r="C35" s="601">
        <v>0</v>
      </c>
      <c r="D35" s="857"/>
      <c r="E35" s="857"/>
      <c r="F35" s="857"/>
      <c r="G35" s="857"/>
      <c r="H35" s="857"/>
      <c r="I35" s="857"/>
      <c r="J35" s="857"/>
      <c r="K35" s="857"/>
      <c r="L35" s="857"/>
      <c r="M35" s="857"/>
      <c r="N35" s="857"/>
      <c r="O35" s="857"/>
      <c r="P35" s="857"/>
      <c r="Q35" s="857"/>
      <c r="R35" s="857">
        <v>6</v>
      </c>
      <c r="S35" s="857"/>
    </row>
    <row r="36" spans="1:19" ht="10.5" customHeight="1" hidden="1">
      <c r="A36" s="871" t="s">
        <v>560</v>
      </c>
      <c r="B36" s="870" t="s">
        <v>223</v>
      </c>
      <c r="C36" s="601">
        <v>0</v>
      </c>
      <c r="D36" s="857"/>
      <c r="E36" s="857">
        <v>0</v>
      </c>
      <c r="F36" s="857"/>
      <c r="G36" s="857"/>
      <c r="H36" s="857"/>
      <c r="I36" s="857"/>
      <c r="J36" s="857"/>
      <c r="K36" s="857"/>
      <c r="L36" s="857"/>
      <c r="M36" s="857"/>
      <c r="N36" s="857"/>
      <c r="O36" s="857"/>
      <c r="P36" s="857"/>
      <c r="Q36" s="857"/>
      <c r="R36" s="857">
        <v>7</v>
      </c>
      <c r="S36" s="857"/>
    </row>
    <row r="37" spans="1:19" ht="10.5" customHeight="1" hidden="1">
      <c r="A37" s="871" t="s">
        <v>430</v>
      </c>
      <c r="B37" s="870" t="s">
        <v>1537</v>
      </c>
      <c r="C37" s="601">
        <v>0</v>
      </c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>
        <v>8</v>
      </c>
      <c r="S37" s="857"/>
    </row>
    <row r="38" spans="1:19" ht="10.5" customHeight="1" hidden="1">
      <c r="A38" s="871" t="s">
        <v>16</v>
      </c>
      <c r="B38" s="870" t="s">
        <v>460</v>
      </c>
      <c r="C38" s="601">
        <v>0</v>
      </c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>
        <v>9</v>
      </c>
      <c r="S38" s="857"/>
    </row>
    <row r="39" spans="1:19" ht="10.5" customHeight="1" hidden="1">
      <c r="A39" s="871"/>
      <c r="B39" s="870"/>
      <c r="C39" s="601"/>
      <c r="D39" s="857"/>
      <c r="E39" s="857"/>
      <c r="F39" s="857"/>
      <c r="G39" s="857"/>
      <c r="H39" s="857"/>
      <c r="I39" s="857"/>
      <c r="J39" s="857"/>
      <c r="K39" s="857"/>
      <c r="L39" s="857"/>
      <c r="M39" s="857"/>
      <c r="N39" s="857"/>
      <c r="O39" s="857"/>
      <c r="P39" s="857"/>
      <c r="Q39" s="857"/>
      <c r="R39" s="857">
        <v>10</v>
      </c>
      <c r="S39" s="857"/>
    </row>
    <row r="40" spans="1:19" ht="10.5" customHeight="1" hidden="1">
      <c r="A40" s="864" t="s">
        <v>17</v>
      </c>
      <c r="B40" s="872" t="s">
        <v>158</v>
      </c>
      <c r="C40" s="601">
        <v>1688</v>
      </c>
      <c r="D40" s="601"/>
      <c r="E40" s="601"/>
      <c r="F40" s="601"/>
      <c r="G40" s="601">
        <v>458</v>
      </c>
      <c r="H40" s="601">
        <v>1230</v>
      </c>
      <c r="I40" s="601"/>
      <c r="J40" s="601"/>
      <c r="K40" s="601"/>
      <c r="L40" s="601"/>
      <c r="M40" s="601"/>
      <c r="N40" s="861"/>
      <c r="O40" s="601"/>
      <c r="P40" s="601"/>
      <c r="Q40" s="601"/>
      <c r="R40" s="857">
        <v>11</v>
      </c>
      <c r="S40" s="857"/>
    </row>
    <row r="41" spans="1:19" ht="10.5" customHeight="1" hidden="1">
      <c r="A41" s="871" t="s">
        <v>18</v>
      </c>
      <c r="B41" s="870" t="s">
        <v>159</v>
      </c>
      <c r="C41" s="601">
        <v>0</v>
      </c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857">
        <v>12</v>
      </c>
      <c r="S41" s="857"/>
    </row>
    <row r="42" spans="1:19" ht="10.5" customHeight="1" hidden="1">
      <c r="A42" s="871" t="s">
        <v>404</v>
      </c>
      <c r="B42" s="870" t="s">
        <v>25</v>
      </c>
      <c r="C42" s="601">
        <v>0</v>
      </c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857">
        <v>13</v>
      </c>
      <c r="S42" s="857"/>
    </row>
    <row r="43" spans="1:19" ht="10.5" customHeight="1" hidden="1">
      <c r="A43" s="871" t="s">
        <v>19</v>
      </c>
      <c r="B43" s="870" t="s">
        <v>160</v>
      </c>
      <c r="C43" s="601">
        <v>0</v>
      </c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857">
        <v>14</v>
      </c>
      <c r="S43" s="857"/>
    </row>
    <row r="44" spans="1:19" ht="10.5" customHeight="1" hidden="1">
      <c r="A44" s="871"/>
      <c r="B44" s="870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857">
        <v>15</v>
      </c>
      <c r="S44" s="857"/>
    </row>
    <row r="45" spans="1:19" ht="10.5" customHeight="1" hidden="1">
      <c r="A45" s="871" t="s">
        <v>20</v>
      </c>
      <c r="B45" s="870" t="s">
        <v>161</v>
      </c>
      <c r="C45" s="601">
        <v>0</v>
      </c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P45" s="601"/>
      <c r="Q45" s="601"/>
      <c r="R45" s="857">
        <v>16</v>
      </c>
      <c r="S45" s="857"/>
    </row>
    <row r="46" spans="1:19" ht="10.5" customHeight="1" hidden="1">
      <c r="A46" s="871" t="s">
        <v>34</v>
      </c>
      <c r="B46" s="870" t="s">
        <v>162</v>
      </c>
      <c r="C46" s="601">
        <v>1500</v>
      </c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>
        <v>1500</v>
      </c>
      <c r="O46" s="601"/>
      <c r="P46" s="601"/>
      <c r="Q46" s="601"/>
      <c r="R46" s="857">
        <v>17</v>
      </c>
      <c r="S46" s="857"/>
    </row>
    <row r="47" spans="1:19" ht="10.5" customHeight="1" hidden="1">
      <c r="A47" s="871" t="s">
        <v>431</v>
      </c>
      <c r="B47" s="870" t="s">
        <v>163</v>
      </c>
      <c r="C47" s="601">
        <v>0</v>
      </c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857">
        <v>18</v>
      </c>
      <c r="S47" s="857"/>
    </row>
    <row r="48" spans="1:19" ht="10.5" customHeight="1" hidden="1">
      <c r="A48" s="871" t="s">
        <v>35</v>
      </c>
      <c r="B48" s="870" t="s">
        <v>164</v>
      </c>
      <c r="C48" s="601">
        <v>1172</v>
      </c>
      <c r="D48" s="601">
        <v>0</v>
      </c>
      <c r="E48" s="601">
        <v>0</v>
      </c>
      <c r="F48" s="601"/>
      <c r="G48" s="601"/>
      <c r="H48" s="601"/>
      <c r="I48" s="601"/>
      <c r="J48" s="601"/>
      <c r="K48" s="601"/>
      <c r="L48" s="601">
        <v>622</v>
      </c>
      <c r="M48" s="601"/>
      <c r="N48" s="601">
        <v>550</v>
      </c>
      <c r="O48" s="601"/>
      <c r="P48" s="601"/>
      <c r="Q48" s="601"/>
      <c r="R48" s="857">
        <v>19</v>
      </c>
      <c r="S48" s="857"/>
    </row>
    <row r="49" spans="1:19" ht="10.5" customHeight="1" hidden="1">
      <c r="A49" s="871"/>
      <c r="B49" s="870"/>
      <c r="C49" s="601" t="e">
        <v>#REF!</v>
      </c>
      <c r="D49" s="601"/>
      <c r="E49" s="601"/>
      <c r="F49" s="601"/>
      <c r="G49" s="601"/>
      <c r="H49" s="601"/>
      <c r="I49" s="601"/>
      <c r="J49" s="601"/>
      <c r="K49" s="601"/>
      <c r="L49" s="601"/>
      <c r="M49" s="601"/>
      <c r="N49" s="601"/>
      <c r="O49" s="601"/>
      <c r="P49" s="601"/>
      <c r="Q49" s="601"/>
      <c r="R49" s="857">
        <v>20</v>
      </c>
      <c r="S49" s="857"/>
    </row>
    <row r="50" spans="1:19" ht="10.5" customHeight="1" hidden="1">
      <c r="A50" s="871" t="s">
        <v>21</v>
      </c>
      <c r="B50" s="870" t="s">
        <v>165</v>
      </c>
      <c r="C50" s="601" t="e">
        <v>#REF!</v>
      </c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1"/>
      <c r="P50" s="601"/>
      <c r="Q50" s="601"/>
      <c r="R50" s="857">
        <v>21</v>
      </c>
      <c r="S50" s="857"/>
    </row>
    <row r="51" spans="1:19" ht="10.5" customHeight="1" hidden="1">
      <c r="A51" s="871" t="s">
        <v>36</v>
      </c>
      <c r="B51" s="870" t="s">
        <v>166</v>
      </c>
      <c r="C51" s="601" t="e">
        <v>#REF!</v>
      </c>
      <c r="D51" s="601">
        <v>0</v>
      </c>
      <c r="E51" s="601">
        <v>0</v>
      </c>
      <c r="F51" s="601"/>
      <c r="G51" s="601">
        <v>0</v>
      </c>
      <c r="H51" s="601">
        <v>0</v>
      </c>
      <c r="I51" s="601">
        <v>0</v>
      </c>
      <c r="J51" s="601"/>
      <c r="K51" s="601"/>
      <c r="L51" s="601"/>
      <c r="M51" s="601"/>
      <c r="N51" s="601">
        <v>3108</v>
      </c>
      <c r="O51" s="601"/>
      <c r="P51" s="601"/>
      <c r="Q51" s="601">
        <v>1500</v>
      </c>
      <c r="R51" s="857">
        <v>22</v>
      </c>
      <c r="S51" s="857"/>
    </row>
    <row r="52" spans="1:19" ht="10.5" customHeight="1" hidden="1">
      <c r="A52" s="871" t="s">
        <v>22</v>
      </c>
      <c r="B52" s="870" t="s">
        <v>167</v>
      </c>
      <c r="C52" s="601" t="e">
        <v>#REF!</v>
      </c>
      <c r="D52" s="601"/>
      <c r="E52" s="601"/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857">
        <v>23</v>
      </c>
      <c r="S52" s="857"/>
    </row>
    <row r="53" spans="1:19" ht="10.5" customHeight="1" hidden="1">
      <c r="A53" s="869" t="s">
        <v>1536</v>
      </c>
      <c r="B53" s="863" t="s">
        <v>1536</v>
      </c>
      <c r="C53" s="601">
        <v>32561.5</v>
      </c>
      <c r="D53" s="601"/>
      <c r="E53" s="601">
        <v>1968.2</v>
      </c>
      <c r="F53" s="601"/>
      <c r="G53" s="601">
        <v>600</v>
      </c>
      <c r="H53" s="601">
        <v>18513.3</v>
      </c>
      <c r="I53" s="601">
        <v>500</v>
      </c>
      <c r="J53" s="601">
        <v>2000</v>
      </c>
      <c r="K53" s="601"/>
      <c r="L53" s="601">
        <v>3000</v>
      </c>
      <c r="M53" s="601"/>
      <c r="N53" s="601">
        <v>1000</v>
      </c>
      <c r="O53" s="601">
        <v>1800</v>
      </c>
      <c r="P53" s="601"/>
      <c r="Q53" s="601">
        <v>3180</v>
      </c>
      <c r="R53" s="857">
        <v>24</v>
      </c>
      <c r="S53" s="857"/>
    </row>
    <row r="54" spans="1:19" ht="10.5" customHeight="1" hidden="1">
      <c r="A54" s="868" t="s">
        <v>83</v>
      </c>
      <c r="B54" s="867" t="s">
        <v>74</v>
      </c>
      <c r="C54" s="865">
        <v>43944</v>
      </c>
      <c r="D54" s="866">
        <v>0</v>
      </c>
      <c r="E54" s="866">
        <v>1968.2</v>
      </c>
      <c r="F54" s="866">
        <v>0</v>
      </c>
      <c r="G54" s="866">
        <v>1058</v>
      </c>
      <c r="H54" s="866">
        <v>20981.3</v>
      </c>
      <c r="I54" s="866">
        <v>500</v>
      </c>
      <c r="J54" s="866">
        <v>2000</v>
      </c>
      <c r="K54" s="866">
        <v>0</v>
      </c>
      <c r="L54" s="866">
        <v>4011.7</v>
      </c>
      <c r="M54" s="866">
        <v>0</v>
      </c>
      <c r="N54" s="866">
        <v>6787.7</v>
      </c>
      <c r="O54" s="866">
        <v>1800</v>
      </c>
      <c r="P54" s="866">
        <v>0</v>
      </c>
      <c r="Q54" s="866">
        <v>4837.1</v>
      </c>
      <c r="R54" s="857"/>
      <c r="S54" s="857"/>
    </row>
    <row r="55" spans="1:19" ht="10.5" customHeight="1" hidden="1">
      <c r="A55" s="864"/>
      <c r="B55" s="863"/>
      <c r="C55" s="865"/>
      <c r="D55" s="865"/>
      <c r="E55" s="865"/>
      <c r="F55" s="865"/>
      <c r="G55" s="865"/>
      <c r="H55" s="865"/>
      <c r="I55" s="865"/>
      <c r="J55" s="865"/>
      <c r="K55" s="865"/>
      <c r="L55" s="865"/>
      <c r="M55" s="865"/>
      <c r="N55" s="865"/>
      <c r="O55" s="865"/>
      <c r="P55" s="865"/>
      <c r="Q55" s="865"/>
      <c r="R55" s="857"/>
      <c r="S55" s="857"/>
    </row>
    <row r="56" spans="1:19" ht="10.5" customHeight="1" hidden="1">
      <c r="A56" s="864"/>
      <c r="B56" s="863"/>
      <c r="C56" s="865"/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857"/>
      <c r="S56" s="857"/>
    </row>
    <row r="57" spans="1:19" ht="10.5" customHeight="1" hidden="1">
      <c r="A57" s="864"/>
      <c r="B57" s="863"/>
      <c r="C57" s="865"/>
      <c r="D57" s="663"/>
      <c r="E57" s="663"/>
      <c r="F57" s="663"/>
      <c r="G57" s="663"/>
      <c r="H57" s="663"/>
      <c r="I57" s="663"/>
      <c r="J57" s="663"/>
      <c r="K57" s="663"/>
      <c r="L57" s="663"/>
      <c r="M57" s="663"/>
      <c r="N57" s="663"/>
      <c r="O57" s="663"/>
      <c r="P57" s="663"/>
      <c r="Q57" s="663"/>
      <c r="R57" s="857"/>
      <c r="S57" s="857"/>
    </row>
    <row r="58" spans="1:19" ht="10.5" customHeight="1" hidden="1">
      <c r="A58" s="864"/>
      <c r="B58" s="863"/>
      <c r="C58" s="865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857"/>
      <c r="S58" s="857"/>
    </row>
    <row r="59" spans="1:19" ht="10.5" customHeight="1" hidden="1">
      <c r="A59" s="864"/>
      <c r="B59" s="863"/>
      <c r="C59" s="865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663"/>
      <c r="R59" s="857"/>
      <c r="S59" s="857"/>
    </row>
    <row r="60" spans="1:19" ht="10.5" customHeight="1" hidden="1">
      <c r="A60" s="864"/>
      <c r="B60" s="863"/>
      <c r="C60" s="865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663"/>
      <c r="R60" s="857"/>
      <c r="S60" s="857"/>
    </row>
    <row r="61" spans="1:19" ht="10.5" customHeight="1" hidden="1">
      <c r="A61" s="864"/>
      <c r="B61" s="863"/>
      <c r="C61" s="865"/>
      <c r="D61" s="663"/>
      <c r="E61" s="663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857"/>
      <c r="S61" s="857"/>
    </row>
    <row r="62" spans="1:19" ht="10.5" customHeight="1" hidden="1">
      <c r="A62" s="864"/>
      <c r="B62" s="863"/>
      <c r="C62" s="865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857"/>
      <c r="S62" s="857"/>
    </row>
    <row r="63" spans="1:19" ht="10.5" customHeight="1" hidden="1">
      <c r="A63" s="864"/>
      <c r="B63" s="863"/>
      <c r="C63" s="865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857"/>
      <c r="S63" s="857"/>
    </row>
    <row r="64" spans="1:19" ht="10.5" customHeight="1" hidden="1">
      <c r="A64" s="864"/>
      <c r="B64" s="863"/>
      <c r="C64" s="865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857"/>
      <c r="S64" s="857"/>
    </row>
    <row r="65" spans="1:19" ht="10.5" customHeight="1" hidden="1">
      <c r="A65" s="864"/>
      <c r="B65" s="863"/>
      <c r="C65" s="865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857"/>
      <c r="S65" s="857"/>
    </row>
    <row r="66" spans="1:19" ht="10.5" customHeight="1" hidden="1">
      <c r="A66" s="864"/>
      <c r="B66" s="863"/>
      <c r="C66" s="865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857"/>
      <c r="S66" s="857"/>
    </row>
    <row r="67" spans="1:19" ht="10.5" customHeight="1" hidden="1">
      <c r="A67" s="864"/>
      <c r="B67" s="863"/>
      <c r="C67" s="865"/>
      <c r="D67" s="663"/>
      <c r="E67" s="663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857"/>
      <c r="S67" s="857"/>
    </row>
    <row r="68" spans="1:19" ht="10.5" customHeight="1" hidden="1">
      <c r="A68" s="864"/>
      <c r="B68" s="863"/>
      <c r="C68" s="865"/>
      <c r="D68" s="663"/>
      <c r="E68" s="663"/>
      <c r="F68" s="663"/>
      <c r="G68" s="663"/>
      <c r="H68" s="663"/>
      <c r="I68" s="663"/>
      <c r="J68" s="663"/>
      <c r="K68" s="663"/>
      <c r="L68" s="663"/>
      <c r="M68" s="663"/>
      <c r="N68" s="663"/>
      <c r="O68" s="663"/>
      <c r="P68" s="663"/>
      <c r="Q68" s="663"/>
      <c r="R68" s="857"/>
      <c r="S68" s="857"/>
    </row>
    <row r="69" spans="1:19" ht="10.5" customHeight="1" hidden="1">
      <c r="A69" s="864"/>
      <c r="B69" s="863"/>
      <c r="C69" s="865"/>
      <c r="D69" s="663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857"/>
      <c r="S69" s="857"/>
    </row>
    <row r="70" spans="1:19" ht="11.25" customHeight="1" hidden="1">
      <c r="A70" s="864"/>
      <c r="B70" s="863"/>
      <c r="C70" s="865"/>
      <c r="D70" s="663"/>
      <c r="E70" s="663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857"/>
      <c r="S70" s="857"/>
    </row>
    <row r="71" spans="1:19" ht="10.5" customHeight="1" hidden="1">
      <c r="A71" s="864"/>
      <c r="B71" s="863"/>
      <c r="C71" s="865"/>
      <c r="D71" s="663"/>
      <c r="E71" s="663"/>
      <c r="F71" s="663"/>
      <c r="G71" s="663"/>
      <c r="H71" s="663"/>
      <c r="I71" s="663"/>
      <c r="J71" s="663"/>
      <c r="K71" s="663"/>
      <c r="L71" s="663"/>
      <c r="M71" s="663"/>
      <c r="N71" s="663"/>
      <c r="O71" s="663"/>
      <c r="P71" s="663"/>
      <c r="Q71" s="663"/>
      <c r="R71" s="857"/>
      <c r="S71" s="857"/>
    </row>
    <row r="72" spans="1:19" ht="10.5" customHeight="1" hidden="1">
      <c r="A72" s="864"/>
      <c r="B72" s="863"/>
      <c r="C72" s="865"/>
      <c r="D72" s="663"/>
      <c r="E72" s="663"/>
      <c r="F72" s="663"/>
      <c r="G72" s="663"/>
      <c r="H72" s="663"/>
      <c r="I72" s="663"/>
      <c r="J72" s="663"/>
      <c r="K72" s="663"/>
      <c r="L72" s="663"/>
      <c r="M72" s="663"/>
      <c r="N72" s="663"/>
      <c r="O72" s="663"/>
      <c r="P72" s="663"/>
      <c r="Q72" s="663"/>
      <c r="R72" s="857"/>
      <c r="S72" s="857"/>
    </row>
    <row r="73" spans="1:19" ht="10.5" customHeight="1" hidden="1">
      <c r="A73" s="864"/>
      <c r="B73" s="863"/>
      <c r="C73" s="865"/>
      <c r="D73" s="663"/>
      <c r="E73" s="663"/>
      <c r="F73" s="663"/>
      <c r="G73" s="663"/>
      <c r="H73" s="663"/>
      <c r="I73" s="663"/>
      <c r="J73" s="663"/>
      <c r="K73" s="663"/>
      <c r="L73" s="663"/>
      <c r="M73" s="663"/>
      <c r="N73" s="663"/>
      <c r="O73" s="663"/>
      <c r="P73" s="663"/>
      <c r="Q73" s="663"/>
      <c r="R73" s="857"/>
      <c r="S73" s="857"/>
    </row>
    <row r="74" spans="1:19" ht="10.5" customHeight="1" hidden="1">
      <c r="A74" s="864"/>
      <c r="B74" s="863"/>
      <c r="C74" s="865"/>
      <c r="D74" s="663"/>
      <c r="E74" s="663"/>
      <c r="F74" s="663"/>
      <c r="G74" s="663"/>
      <c r="H74" s="663"/>
      <c r="I74" s="663"/>
      <c r="J74" s="663"/>
      <c r="K74" s="663"/>
      <c r="L74" s="663"/>
      <c r="M74" s="663"/>
      <c r="N74" s="663"/>
      <c r="O74" s="663"/>
      <c r="P74" s="663"/>
      <c r="Q74" s="663"/>
      <c r="R74" s="857"/>
      <c r="S74" s="857"/>
    </row>
    <row r="75" spans="1:19" ht="10.5" customHeight="1" hidden="1">
      <c r="A75" s="864"/>
      <c r="B75" s="863"/>
      <c r="C75" s="865"/>
      <c r="D75" s="663"/>
      <c r="E75" s="663"/>
      <c r="F75" s="663"/>
      <c r="G75" s="663"/>
      <c r="H75" s="663"/>
      <c r="I75" s="663"/>
      <c r="J75" s="663"/>
      <c r="K75" s="663"/>
      <c r="L75" s="663"/>
      <c r="M75" s="663"/>
      <c r="N75" s="663"/>
      <c r="O75" s="663"/>
      <c r="P75" s="663"/>
      <c r="Q75" s="663"/>
      <c r="R75" s="857"/>
      <c r="S75" s="857"/>
    </row>
    <row r="76" spans="1:19" ht="10.5" customHeight="1" hidden="1">
      <c r="A76" s="864"/>
      <c r="B76" s="863"/>
      <c r="C76" s="865"/>
      <c r="D76" s="663"/>
      <c r="E76" s="663"/>
      <c r="F76" s="663"/>
      <c r="G76" s="663"/>
      <c r="H76" s="663"/>
      <c r="I76" s="663"/>
      <c r="J76" s="663"/>
      <c r="K76" s="663"/>
      <c r="L76" s="663"/>
      <c r="M76" s="663"/>
      <c r="N76" s="663"/>
      <c r="O76" s="663"/>
      <c r="P76" s="663"/>
      <c r="Q76" s="663"/>
      <c r="R76" s="857"/>
      <c r="S76" s="857"/>
    </row>
    <row r="77" spans="1:19" ht="12.75" customHeight="1" hidden="1">
      <c r="A77" s="864"/>
      <c r="B77" s="863"/>
      <c r="C77" s="865"/>
      <c r="D77" s="663"/>
      <c r="E77" s="663"/>
      <c r="F77" s="663"/>
      <c r="G77" s="663"/>
      <c r="H77" s="663"/>
      <c r="I77" s="663"/>
      <c r="J77" s="663"/>
      <c r="K77" s="663"/>
      <c r="L77" s="663"/>
      <c r="M77" s="663"/>
      <c r="N77" s="663"/>
      <c r="O77" s="663"/>
      <c r="P77" s="663"/>
      <c r="Q77" s="663"/>
      <c r="R77" s="857"/>
      <c r="S77" s="857"/>
    </row>
    <row r="78" spans="1:19" ht="12.75" customHeight="1" hidden="1">
      <c r="A78" s="864"/>
      <c r="B78" s="863"/>
      <c r="C78" s="865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857"/>
      <c r="S78" s="857"/>
    </row>
    <row r="79" spans="1:19" ht="10.5" customHeight="1" hidden="1">
      <c r="A79" s="864"/>
      <c r="B79" s="863"/>
      <c r="C79" s="865"/>
      <c r="D79" s="663"/>
      <c r="E79" s="663"/>
      <c r="F79" s="663"/>
      <c r="G79" s="663"/>
      <c r="H79" s="663"/>
      <c r="I79" s="663"/>
      <c r="J79" s="663"/>
      <c r="K79" s="663"/>
      <c r="L79" s="663"/>
      <c r="M79" s="663"/>
      <c r="N79" s="663"/>
      <c r="O79" s="663"/>
      <c r="P79" s="663"/>
      <c r="Q79" s="663"/>
      <c r="R79" s="857"/>
      <c r="S79" s="857"/>
    </row>
    <row r="80" spans="1:19" ht="16.5" customHeight="1">
      <c r="A80" s="864"/>
      <c r="B80" s="863"/>
      <c r="C80" s="862"/>
      <c r="D80" s="862"/>
      <c r="E80" s="862"/>
      <c r="F80" s="862"/>
      <c r="G80" s="862"/>
      <c r="H80" s="862"/>
      <c r="I80" s="862"/>
      <c r="J80" s="862"/>
      <c r="K80" s="862"/>
      <c r="L80" s="862"/>
      <c r="M80" s="862"/>
      <c r="N80" s="862"/>
      <c r="O80" s="862"/>
      <c r="P80" s="862"/>
      <c r="Q80" s="862"/>
      <c r="R80" s="857"/>
      <c r="S80" s="857"/>
    </row>
    <row r="81" spans="1:19" ht="10.5">
      <c r="A81" s="860"/>
      <c r="B81" s="859"/>
      <c r="C81" s="861"/>
      <c r="D81" s="861"/>
      <c r="E81" s="861"/>
      <c r="F81" s="861"/>
      <c r="G81" s="861"/>
      <c r="H81" s="861"/>
      <c r="I81" s="861"/>
      <c r="J81" s="861"/>
      <c r="K81" s="861"/>
      <c r="L81" s="861"/>
      <c r="M81" s="861"/>
      <c r="N81" s="861"/>
      <c r="O81" s="861"/>
      <c r="P81" s="861"/>
      <c r="Q81" s="861"/>
      <c r="R81" s="857"/>
      <c r="S81" s="857"/>
    </row>
    <row r="82" spans="1:19" ht="10.5">
      <c r="A82" s="860"/>
      <c r="B82" s="859"/>
      <c r="C82" s="857"/>
      <c r="D82" s="857"/>
      <c r="E82" s="857"/>
      <c r="F82" s="857"/>
      <c r="G82" s="857"/>
      <c r="H82" s="857"/>
      <c r="I82" s="857"/>
      <c r="J82" s="857"/>
      <c r="K82" s="857"/>
      <c r="L82" s="857"/>
      <c r="M82" s="857"/>
      <c r="P82" s="857"/>
      <c r="Q82" s="857"/>
      <c r="R82" s="857"/>
      <c r="S82" s="857"/>
    </row>
    <row r="83" spans="1:19" ht="10.5">
      <c r="A83" s="860"/>
      <c r="B83" s="859"/>
      <c r="C83" s="857"/>
      <c r="D83" s="857"/>
      <c r="E83" s="857"/>
      <c r="F83" s="857"/>
      <c r="G83" s="857"/>
      <c r="H83" s="857"/>
      <c r="I83" s="857"/>
      <c r="J83" s="857"/>
      <c r="K83" s="857"/>
      <c r="L83" s="857"/>
      <c r="M83" s="857"/>
      <c r="P83" s="857"/>
      <c r="Q83" s="857"/>
      <c r="R83" s="857"/>
      <c r="S83" s="857"/>
    </row>
    <row r="84" spans="1:19" ht="10.5">
      <c r="A84" s="860"/>
      <c r="B84" s="859"/>
      <c r="C84" s="857"/>
      <c r="D84" s="857"/>
      <c r="E84" s="857"/>
      <c r="F84" s="857"/>
      <c r="G84" s="857"/>
      <c r="H84" s="857"/>
      <c r="I84" s="857"/>
      <c r="J84" s="857"/>
      <c r="K84" s="857"/>
      <c r="L84" s="857"/>
      <c r="M84" s="857"/>
      <c r="N84" s="857"/>
      <c r="O84" s="857"/>
      <c r="P84" s="857"/>
      <c r="Q84" s="857"/>
      <c r="R84" s="857"/>
      <c r="S84" s="857"/>
    </row>
    <row r="85" spans="1:19" ht="10.5">
      <c r="A85" s="858"/>
      <c r="B85" s="857"/>
      <c r="C85" s="857"/>
      <c r="D85" s="857"/>
      <c r="E85" s="857"/>
      <c r="F85" s="857"/>
      <c r="G85" s="857"/>
      <c r="H85" s="857"/>
      <c r="I85" s="857"/>
      <c r="J85" s="857"/>
      <c r="K85" s="857"/>
      <c r="L85" s="857"/>
      <c r="M85" s="857"/>
      <c r="N85" s="857"/>
      <c r="O85" s="857"/>
      <c r="P85" s="857"/>
      <c r="Q85" s="857"/>
      <c r="R85" s="857"/>
      <c r="S85" s="857"/>
    </row>
    <row r="86" spans="1:19" ht="10.5">
      <c r="A86" s="858"/>
      <c r="B86" s="857"/>
      <c r="C86" s="857"/>
      <c r="D86" s="857"/>
      <c r="E86" s="857"/>
      <c r="F86" s="857"/>
      <c r="G86" s="857"/>
      <c r="H86" s="857"/>
      <c r="I86" s="857"/>
      <c r="J86" s="857"/>
      <c r="K86" s="857"/>
      <c r="L86" s="857"/>
      <c r="M86" s="857"/>
      <c r="N86" s="857"/>
      <c r="O86" s="857"/>
      <c r="P86" s="857"/>
      <c r="Q86" s="857"/>
      <c r="R86" s="857"/>
      <c r="S86" s="857"/>
    </row>
    <row r="87" spans="1:19" ht="10.5">
      <c r="A87" s="858"/>
      <c r="B87" s="857"/>
      <c r="C87" s="857"/>
      <c r="D87" s="857"/>
      <c r="E87" s="857"/>
      <c r="F87" s="857"/>
      <c r="G87" s="857"/>
      <c r="H87" s="857"/>
      <c r="I87" s="857"/>
      <c r="J87" s="857"/>
      <c r="K87" s="857"/>
      <c r="L87" s="857"/>
      <c r="M87" s="857"/>
      <c r="N87" s="857"/>
      <c r="O87" s="857"/>
      <c r="P87" s="857"/>
      <c r="Q87" s="857"/>
      <c r="R87" s="857"/>
      <c r="S87" s="857"/>
    </row>
    <row r="88" spans="1:19" ht="10.5">
      <c r="A88" s="858"/>
      <c r="B88" s="857"/>
      <c r="C88" s="857"/>
      <c r="D88" s="857"/>
      <c r="E88" s="857"/>
      <c r="F88" s="857"/>
      <c r="G88" s="857"/>
      <c r="H88" s="857"/>
      <c r="I88" s="857"/>
      <c r="J88" s="857"/>
      <c r="K88" s="857"/>
      <c r="L88" s="857"/>
      <c r="M88" s="857"/>
      <c r="N88" s="857"/>
      <c r="O88" s="857"/>
      <c r="P88" s="857"/>
      <c r="Q88" s="857"/>
      <c r="R88" s="857"/>
      <c r="S88" s="857"/>
    </row>
    <row r="89" spans="1:19" ht="10.5">
      <c r="A89" s="858"/>
      <c r="B89" s="857"/>
      <c r="C89" s="857"/>
      <c r="D89" s="857"/>
      <c r="E89" s="857"/>
      <c r="F89" s="857"/>
      <c r="G89" s="857"/>
      <c r="H89" s="857"/>
      <c r="I89" s="857"/>
      <c r="J89" s="857"/>
      <c r="K89" s="857"/>
      <c r="L89" s="857"/>
      <c r="M89" s="857"/>
      <c r="N89" s="857"/>
      <c r="O89" s="857"/>
      <c r="P89" s="857"/>
      <c r="Q89" s="857"/>
      <c r="R89" s="857"/>
      <c r="S89" s="857"/>
    </row>
  </sheetData>
  <sheetProtection/>
  <mergeCells count="9">
    <mergeCell ref="A24:B24"/>
    <mergeCell ref="A25:B25"/>
    <mergeCell ref="A26:B26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Mon,Regular"&amp;8&amp;UÁ¿ëýã 7.Òºñºâ</oddHeader>
    <oddFooter>&amp;R&amp;18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9.125" style="600" customWidth="1"/>
    <col min="2" max="2" width="23.125" style="600" customWidth="1"/>
    <col min="3" max="3" width="9.125" style="600" customWidth="1"/>
    <col min="4" max="4" width="15.75390625" style="600" customWidth="1"/>
    <col min="5" max="5" width="13.875" style="974" customWidth="1"/>
    <col min="6" max="6" width="12.125" style="974" customWidth="1"/>
    <col min="7" max="7" width="13.875" style="974" customWidth="1"/>
    <col min="8" max="8" width="10.75390625" style="600" customWidth="1"/>
    <col min="9" max="9" width="9.25390625" style="600" customWidth="1"/>
    <col min="10" max="11" width="10.00390625" style="600" bestFit="1" customWidth="1"/>
    <col min="12" max="16" width="9.125" style="600" customWidth="1"/>
    <col min="17" max="17" width="10.25390625" style="600" customWidth="1"/>
    <col min="18" max="16384" width="9.125" style="600" customWidth="1"/>
  </cols>
  <sheetData>
    <row r="1" spans="1:18" ht="12.75">
      <c r="A1" s="605"/>
      <c r="B1" s="605"/>
      <c r="C1" s="605"/>
      <c r="D1" s="605"/>
      <c r="E1" s="975"/>
      <c r="F1" s="975"/>
      <c r="G1" s="97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</row>
    <row r="2" spans="1:18" ht="12.75">
      <c r="A2" s="605"/>
      <c r="B2" s="605"/>
      <c r="C2" s="605"/>
      <c r="D2" s="605"/>
      <c r="E2" s="975"/>
      <c r="F2" s="975"/>
      <c r="G2" s="97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</row>
    <row r="3" spans="1:18" ht="12.75">
      <c r="A3" s="605"/>
      <c r="B3" s="605"/>
      <c r="C3" s="605"/>
      <c r="D3" s="605"/>
      <c r="E3" s="975"/>
      <c r="F3" s="975"/>
      <c r="G3" s="97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1:18" ht="12.75">
      <c r="A4" s="857"/>
      <c r="B4" s="605"/>
      <c r="C4" s="1009" t="s">
        <v>1665</v>
      </c>
      <c r="D4" s="605"/>
      <c r="E4" s="1007"/>
      <c r="F4" s="1007"/>
      <c r="G4" s="1007"/>
      <c r="H4" s="1006"/>
      <c r="I4" s="1006"/>
      <c r="J4" s="857"/>
      <c r="K4" s="873"/>
      <c r="L4" s="873"/>
      <c r="M4" s="857"/>
      <c r="N4" s="857"/>
      <c r="O4" s="857"/>
      <c r="P4" s="605"/>
      <c r="Q4" s="605"/>
      <c r="R4" s="605"/>
    </row>
    <row r="5" spans="1:18" ht="12.75">
      <c r="A5" s="857"/>
      <c r="B5" s="1008"/>
      <c r="C5" s="1006" t="s">
        <v>1664</v>
      </c>
      <c r="D5" s="605"/>
      <c r="E5" s="1007"/>
      <c r="F5" s="1007"/>
      <c r="G5" s="1007"/>
      <c r="H5" s="1006"/>
      <c r="I5" s="1006"/>
      <c r="J5" s="873"/>
      <c r="K5" s="1006"/>
      <c r="L5" s="873"/>
      <c r="M5" s="857"/>
      <c r="N5" s="857"/>
      <c r="O5" s="857"/>
      <c r="P5" s="605"/>
      <c r="Q5" s="605"/>
      <c r="R5" s="605"/>
    </row>
    <row r="6" spans="1:18" ht="12.75">
      <c r="A6" s="857"/>
      <c r="B6" s="1008"/>
      <c r="C6" s="1006"/>
      <c r="D6" s="1006"/>
      <c r="E6" s="1007"/>
      <c r="F6" s="1007"/>
      <c r="G6" s="1007"/>
      <c r="H6" s="1006"/>
      <c r="I6" s="1006"/>
      <c r="J6" s="873"/>
      <c r="K6" s="873"/>
      <c r="L6" s="873"/>
      <c r="M6" s="857"/>
      <c r="N6" s="857"/>
      <c r="O6" s="857"/>
      <c r="P6" s="605"/>
      <c r="Q6" s="605"/>
      <c r="R6" s="605"/>
    </row>
    <row r="7" spans="1:18" ht="12.75">
      <c r="A7" s="857"/>
      <c r="B7" s="857" t="s">
        <v>1663</v>
      </c>
      <c r="C7" s="857"/>
      <c r="D7" s="857"/>
      <c r="E7" s="977"/>
      <c r="F7" s="977"/>
      <c r="G7" s="977"/>
      <c r="H7" s="873"/>
      <c r="I7" s="873"/>
      <c r="J7" s="857"/>
      <c r="K7" s="857"/>
      <c r="L7" s="857"/>
      <c r="M7" s="857"/>
      <c r="N7" s="857"/>
      <c r="O7" s="857"/>
      <c r="P7" s="605"/>
      <c r="Q7" s="605"/>
      <c r="R7" s="605"/>
    </row>
    <row r="8" spans="1:18" ht="12.75">
      <c r="A8" s="857"/>
      <c r="B8" s="857"/>
      <c r="C8" s="857"/>
      <c r="D8" s="857"/>
      <c r="E8" s="977"/>
      <c r="F8" s="977"/>
      <c r="G8" s="977"/>
      <c r="H8" s="873"/>
      <c r="I8" s="873"/>
      <c r="J8" s="857"/>
      <c r="K8" s="857"/>
      <c r="L8" s="857"/>
      <c r="M8" s="857"/>
      <c r="N8" s="857"/>
      <c r="O8" s="857"/>
      <c r="P8" s="605"/>
      <c r="Q8" s="605"/>
      <c r="R8" s="605"/>
    </row>
    <row r="9" spans="1:18" ht="12.75">
      <c r="A9" s="857"/>
      <c r="B9" s="1005" t="s">
        <v>1662</v>
      </c>
      <c r="C9" s="873"/>
      <c r="D9" s="873"/>
      <c r="E9" s="977" t="s">
        <v>450</v>
      </c>
      <c r="F9" s="977"/>
      <c r="G9" s="977"/>
      <c r="H9" s="873"/>
      <c r="I9" s="873"/>
      <c r="J9" s="602"/>
      <c r="K9" s="602"/>
      <c r="L9" s="602"/>
      <c r="M9" s="602"/>
      <c r="N9" s="602"/>
      <c r="O9" s="873"/>
      <c r="P9" s="602"/>
      <c r="Q9" s="605"/>
      <c r="R9" s="605"/>
    </row>
    <row r="10" spans="1:18" ht="12.75">
      <c r="A10" s="857"/>
      <c r="B10" s="857"/>
      <c r="C10" s="907"/>
      <c r="D10" s="907" t="s">
        <v>1661</v>
      </c>
      <c r="E10" s="977"/>
      <c r="F10" s="977"/>
      <c r="G10" s="977"/>
      <c r="H10" s="873"/>
      <c r="I10" s="873"/>
      <c r="J10" s="873"/>
      <c r="K10" s="873"/>
      <c r="L10" s="873"/>
      <c r="M10" s="873"/>
      <c r="N10" s="873"/>
      <c r="O10" s="873"/>
      <c r="P10" s="602"/>
      <c r="Q10" s="605"/>
      <c r="R10" s="605"/>
    </row>
    <row r="11" spans="1:17" ht="24">
      <c r="A11" s="1000"/>
      <c r="B11" s="1000"/>
      <c r="C11" s="1004"/>
      <c r="D11" s="1003"/>
      <c r="E11" s="1230" t="s">
        <v>1660</v>
      </c>
      <c r="F11" s="1231"/>
      <c r="G11" s="1231"/>
      <c r="H11" s="1234"/>
      <c r="I11" s="1346"/>
      <c r="J11" s="873"/>
      <c r="K11" s="873"/>
      <c r="L11" s="873"/>
      <c r="M11" s="873"/>
      <c r="N11" s="873"/>
      <c r="O11" s="602"/>
      <c r="P11" s="602"/>
      <c r="Q11" s="605"/>
    </row>
    <row r="12" spans="1:17" ht="12.75">
      <c r="A12" s="989"/>
      <c r="B12" s="989"/>
      <c r="C12" s="873"/>
      <c r="D12" s="1002"/>
      <c r="E12" s="1232"/>
      <c r="F12" s="1233"/>
      <c r="G12" s="1233"/>
      <c r="H12" s="1235"/>
      <c r="I12" s="1347"/>
      <c r="J12" s="1351"/>
      <c r="K12" s="1352"/>
      <c r="L12" s="1353"/>
      <c r="M12" s="1353"/>
      <c r="N12" s="1354"/>
      <c r="O12" s="602"/>
      <c r="P12" s="602"/>
      <c r="Q12" s="605"/>
    </row>
    <row r="13" spans="1:17" ht="12.75">
      <c r="A13" s="983"/>
      <c r="B13" s="983"/>
      <c r="C13" s="907"/>
      <c r="D13" s="995"/>
      <c r="E13" s="1001" t="s">
        <v>1659</v>
      </c>
      <c r="F13" s="1001" t="s">
        <v>1105</v>
      </c>
      <c r="G13" s="1001" t="s">
        <v>1104</v>
      </c>
      <c r="H13" s="1236"/>
      <c r="I13" s="1348"/>
      <c r="J13" s="1355"/>
      <c r="K13" s="1353"/>
      <c r="L13" s="1353"/>
      <c r="M13" s="1353"/>
      <c r="N13" s="1353"/>
      <c r="O13" s="602"/>
      <c r="P13" s="602"/>
      <c r="Q13" s="605"/>
    </row>
    <row r="14" spans="1:17" ht="15" customHeight="1">
      <c r="A14" s="895" t="s">
        <v>1658</v>
      </c>
      <c r="B14" s="1000" t="s">
        <v>1657</v>
      </c>
      <c r="C14" s="898" t="s">
        <v>1656</v>
      </c>
      <c r="D14" s="873"/>
      <c r="E14" s="999">
        <v>13990000</v>
      </c>
      <c r="F14" s="998">
        <v>14385900</v>
      </c>
      <c r="G14" s="998">
        <v>14547000</v>
      </c>
      <c r="H14" s="985">
        <v>103.98141529664046</v>
      </c>
      <c r="I14" s="1349">
        <v>101.11984651638062</v>
      </c>
      <c r="J14" s="990"/>
      <c r="K14" s="990"/>
      <c r="L14" s="990"/>
      <c r="M14" s="990"/>
      <c r="N14" s="990"/>
      <c r="O14" s="602"/>
      <c r="P14" s="601"/>
      <c r="Q14" s="605"/>
    </row>
    <row r="15" spans="1:17" ht="15" customHeight="1">
      <c r="A15" s="997" t="s">
        <v>1655</v>
      </c>
      <c r="B15" s="997" t="s">
        <v>1654</v>
      </c>
      <c r="C15" s="996" t="s">
        <v>1653</v>
      </c>
      <c r="D15" s="995"/>
      <c r="E15" s="992">
        <v>7961002</v>
      </c>
      <c r="F15" s="991">
        <v>7522001.1</v>
      </c>
      <c r="G15" s="991">
        <v>9775493</v>
      </c>
      <c r="H15" s="985">
        <v>122.79224399139706</v>
      </c>
      <c r="I15" s="1349">
        <v>129.9586754912865</v>
      </c>
      <c r="J15" s="990"/>
      <c r="K15" s="990"/>
      <c r="L15" s="873"/>
      <c r="M15" s="990"/>
      <c r="N15" s="990"/>
      <c r="O15" s="602"/>
      <c r="P15" s="601"/>
      <c r="Q15" s="605"/>
    </row>
    <row r="16" spans="1:17" ht="15" customHeight="1">
      <c r="A16" s="989" t="s">
        <v>1652</v>
      </c>
      <c r="B16" s="602"/>
      <c r="C16" s="898" t="s">
        <v>1651</v>
      </c>
      <c r="D16" s="873"/>
      <c r="E16" s="992">
        <v>41030856.7</v>
      </c>
      <c r="F16" s="991">
        <v>57446177</v>
      </c>
      <c r="G16" s="991">
        <v>81720183.6</v>
      </c>
      <c r="H16" s="985">
        <v>199.16762693380466</v>
      </c>
      <c r="I16" s="1349">
        <v>142.25521673966225</v>
      </c>
      <c r="J16" s="994"/>
      <c r="K16" s="873"/>
      <c r="L16" s="873"/>
      <c r="M16" s="990"/>
      <c r="N16" s="990"/>
      <c r="O16" s="602"/>
      <c r="P16" s="601"/>
      <c r="Q16" s="606"/>
    </row>
    <row r="17" spans="1:17" ht="15" customHeight="1">
      <c r="A17" s="630" t="s">
        <v>1650</v>
      </c>
      <c r="B17" s="602"/>
      <c r="C17" s="631" t="s">
        <v>1649</v>
      </c>
      <c r="D17" s="888"/>
      <c r="E17" s="992">
        <v>371385.7</v>
      </c>
      <c r="F17" s="991">
        <v>570856.8</v>
      </c>
      <c r="G17" s="991">
        <v>491515.7</v>
      </c>
      <c r="H17" s="985">
        <v>132.34642583168926</v>
      </c>
      <c r="I17" s="1349">
        <v>86.10140056140173</v>
      </c>
      <c r="J17" s="990"/>
      <c r="K17" s="873"/>
      <c r="L17" s="873"/>
      <c r="M17" s="990"/>
      <c r="N17" s="990"/>
      <c r="O17" s="602"/>
      <c r="P17" s="601"/>
      <c r="Q17" s="605"/>
    </row>
    <row r="18" spans="1:17" ht="15" customHeight="1">
      <c r="A18" s="630" t="s">
        <v>1648</v>
      </c>
      <c r="B18" s="602"/>
      <c r="C18" s="631"/>
      <c r="D18" s="888"/>
      <c r="E18" s="993">
        <v>561969.7</v>
      </c>
      <c r="F18" s="991">
        <v>341704.9</v>
      </c>
      <c r="G18" s="991">
        <v>163186.4</v>
      </c>
      <c r="H18" s="985">
        <v>29.038291566253484</v>
      </c>
      <c r="I18" s="1349">
        <v>47.75652909864622</v>
      </c>
      <c r="J18" s="990"/>
      <c r="K18" s="873"/>
      <c r="L18" s="873"/>
      <c r="M18" s="990"/>
      <c r="N18" s="990"/>
      <c r="O18" s="602"/>
      <c r="P18" s="601"/>
      <c r="Q18" s="605"/>
    </row>
    <row r="19" spans="1:17" ht="15" customHeight="1">
      <c r="A19" s="989" t="s">
        <v>1647</v>
      </c>
      <c r="B19" s="602"/>
      <c r="C19" s="988" t="s">
        <v>1646</v>
      </c>
      <c r="D19" s="888"/>
      <c r="E19" s="992">
        <v>27426142.9</v>
      </c>
      <c r="F19" s="991">
        <v>38610785.6</v>
      </c>
      <c r="G19" s="991">
        <v>49137049.3</v>
      </c>
      <c r="H19" s="985">
        <v>179.16135520463578</v>
      </c>
      <c r="I19" s="1349">
        <v>127.26249553440839</v>
      </c>
      <c r="J19" s="990"/>
      <c r="K19" s="873"/>
      <c r="L19" s="873"/>
      <c r="M19" s="990"/>
      <c r="N19" s="990"/>
      <c r="O19" s="602"/>
      <c r="P19" s="601"/>
      <c r="Q19" s="605"/>
    </row>
    <row r="20" spans="1:17" ht="15" customHeight="1">
      <c r="A20" s="989" t="s">
        <v>1645</v>
      </c>
      <c r="B20" s="602"/>
      <c r="C20" s="988" t="s">
        <v>1644</v>
      </c>
      <c r="D20" s="873"/>
      <c r="E20" s="992">
        <v>15320396.1</v>
      </c>
      <c r="F20" s="991">
        <v>29531846.3</v>
      </c>
      <c r="G20" s="991">
        <v>32757489.6</v>
      </c>
      <c r="H20" s="985">
        <v>213.81620544393107</v>
      </c>
      <c r="I20" s="1349">
        <v>110.92259274016337</v>
      </c>
      <c r="J20" s="990"/>
      <c r="K20" s="873"/>
      <c r="L20" s="873"/>
      <c r="M20" s="990"/>
      <c r="N20" s="990"/>
      <c r="O20" s="602"/>
      <c r="P20" s="601"/>
      <c r="Q20" s="605"/>
    </row>
    <row r="21" spans="1:17" ht="15" customHeight="1">
      <c r="A21" s="989" t="s">
        <v>1643</v>
      </c>
      <c r="B21" s="602"/>
      <c r="C21" s="988" t="s">
        <v>1637</v>
      </c>
      <c r="D21" s="873"/>
      <c r="E21" s="992">
        <v>155794</v>
      </c>
      <c r="F21" s="991">
        <v>891178</v>
      </c>
      <c r="G21" s="991">
        <v>3229759</v>
      </c>
      <c r="H21" s="985">
        <v>2073.09588302502</v>
      </c>
      <c r="I21" s="1349">
        <v>362.4145793545173</v>
      </c>
      <c r="J21" s="990"/>
      <c r="K21" s="873"/>
      <c r="L21" s="873"/>
      <c r="M21" s="990"/>
      <c r="N21" s="990"/>
      <c r="O21" s="602"/>
      <c r="P21" s="601"/>
      <c r="Q21" s="605"/>
    </row>
    <row r="22" spans="1:17" ht="15" customHeight="1">
      <c r="A22" s="989" t="s">
        <v>1642</v>
      </c>
      <c r="B22" s="602"/>
      <c r="C22" s="988" t="s">
        <v>1641</v>
      </c>
      <c r="D22" s="873"/>
      <c r="E22" s="992"/>
      <c r="F22" s="991"/>
      <c r="G22" s="991"/>
      <c r="H22" s="985"/>
      <c r="I22" s="1349"/>
      <c r="J22" s="990"/>
      <c r="K22" s="990"/>
      <c r="L22" s="990"/>
      <c r="M22" s="990"/>
      <c r="N22" s="990"/>
      <c r="O22" s="990"/>
      <c r="P22" s="601"/>
      <c r="Q22" s="605"/>
    </row>
    <row r="23" spans="1:17" ht="15" customHeight="1">
      <c r="A23" s="989" t="s">
        <v>1640</v>
      </c>
      <c r="B23" s="602"/>
      <c r="C23" s="988" t="s">
        <v>1639</v>
      </c>
      <c r="D23" s="873"/>
      <c r="E23" s="987">
        <v>11631</v>
      </c>
      <c r="F23" s="986">
        <v>11272</v>
      </c>
      <c r="G23" s="986">
        <v>22770</v>
      </c>
      <c r="H23" s="985">
        <v>195.76992519989682</v>
      </c>
      <c r="I23" s="1349">
        <v>202.00496806245565</v>
      </c>
      <c r="J23" s="984"/>
      <c r="K23" s="873"/>
      <c r="L23" s="873"/>
      <c r="M23" s="984"/>
      <c r="N23" s="984"/>
      <c r="O23" s="602"/>
      <c r="P23" s="601"/>
      <c r="Q23" s="605"/>
    </row>
    <row r="24" spans="1:17" ht="15" customHeight="1">
      <c r="A24" s="989" t="s">
        <v>1638</v>
      </c>
      <c r="B24" s="602"/>
      <c r="C24" s="988" t="s">
        <v>1637</v>
      </c>
      <c r="D24" s="873"/>
      <c r="E24" s="987">
        <v>8</v>
      </c>
      <c r="F24" s="986">
        <v>27</v>
      </c>
      <c r="G24" s="986">
        <v>76</v>
      </c>
      <c r="H24" s="985">
        <v>950</v>
      </c>
      <c r="I24" s="1349">
        <v>281.48148148148147</v>
      </c>
      <c r="J24" s="984"/>
      <c r="K24" s="873"/>
      <c r="L24" s="873"/>
      <c r="M24" s="984"/>
      <c r="N24" s="984"/>
      <c r="O24" s="602"/>
      <c r="P24" s="601"/>
      <c r="Q24" s="605"/>
    </row>
    <row r="25" spans="1:17" ht="15" customHeight="1">
      <c r="A25" s="983" t="s">
        <v>1636</v>
      </c>
      <c r="B25" s="610"/>
      <c r="C25" s="982"/>
      <c r="D25" s="907"/>
      <c r="E25" s="981">
        <v>13952862.7</v>
      </c>
      <c r="F25" s="980">
        <v>21351197.6</v>
      </c>
      <c r="G25" s="980">
        <v>25324093.9</v>
      </c>
      <c r="H25" s="979">
        <v>181.49747793332762</v>
      </c>
      <c r="I25" s="1350">
        <v>118.60736982734869</v>
      </c>
      <c r="J25" s="990"/>
      <c r="K25" s="990"/>
      <c r="L25" s="873"/>
      <c r="M25" s="990"/>
      <c r="N25" s="990"/>
      <c r="O25" s="602"/>
      <c r="P25" s="601"/>
      <c r="Q25" s="605"/>
    </row>
    <row r="26" spans="1:18" ht="12.75">
      <c r="A26" s="857"/>
      <c r="B26" s="605"/>
      <c r="C26" s="857"/>
      <c r="D26" s="857"/>
      <c r="E26" s="978"/>
      <c r="F26" s="978"/>
      <c r="G26" s="975"/>
      <c r="H26" s="605"/>
      <c r="I26" s="605"/>
      <c r="J26" s="873"/>
      <c r="K26" s="873"/>
      <c r="L26" s="873"/>
      <c r="M26" s="873"/>
      <c r="N26" s="873"/>
      <c r="O26" s="873"/>
      <c r="P26" s="602"/>
      <c r="Q26" s="605"/>
      <c r="R26" s="605"/>
    </row>
    <row r="27" spans="1:18" ht="12.75">
      <c r="A27" s="857"/>
      <c r="B27" s="873"/>
      <c r="C27" s="873"/>
      <c r="D27" s="873"/>
      <c r="E27" s="977"/>
      <c r="F27" s="977"/>
      <c r="G27" s="977"/>
      <c r="H27" s="873"/>
      <c r="I27" s="873"/>
      <c r="J27" s="873"/>
      <c r="K27" s="873"/>
      <c r="L27" s="873"/>
      <c r="M27" s="873"/>
      <c r="N27" s="873"/>
      <c r="O27" s="873"/>
      <c r="P27" s="602"/>
      <c r="Q27" s="605"/>
      <c r="R27" s="605"/>
    </row>
    <row r="28" spans="1:18" ht="12.75">
      <c r="A28" s="605"/>
      <c r="B28" s="605"/>
      <c r="C28" s="605"/>
      <c r="D28" s="605"/>
      <c r="E28" s="975"/>
      <c r="F28" s="975"/>
      <c r="G28" s="975"/>
      <c r="H28" s="605"/>
      <c r="I28" s="605"/>
      <c r="J28" s="602"/>
      <c r="K28" s="602"/>
      <c r="L28" s="602"/>
      <c r="M28" s="602"/>
      <c r="N28" s="602"/>
      <c r="O28" s="602"/>
      <c r="P28" s="602"/>
      <c r="Q28" s="605"/>
      <c r="R28" s="605"/>
    </row>
    <row r="29" spans="1:18" ht="12.75">
      <c r="A29" s="605"/>
      <c r="B29" s="605"/>
      <c r="C29" s="605"/>
      <c r="D29" s="605"/>
      <c r="E29" s="975"/>
      <c r="F29" s="975"/>
      <c r="G29" s="97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</row>
    <row r="30" spans="1:18" ht="12.75">
      <c r="A30" s="605"/>
      <c r="B30" s="605"/>
      <c r="C30" s="857" t="s">
        <v>1635</v>
      </c>
      <c r="D30" s="605"/>
      <c r="E30" s="975"/>
      <c r="F30" s="975"/>
      <c r="G30" s="975"/>
      <c r="H30" s="605"/>
      <c r="I30" s="605"/>
      <c r="J30" s="605"/>
      <c r="K30" s="605"/>
      <c r="L30" s="605"/>
      <c r="M30" s="605"/>
      <c r="N30" s="605"/>
      <c r="O30" s="605"/>
      <c r="P30" s="605"/>
      <c r="Q30" s="605"/>
      <c r="R30" s="605"/>
    </row>
    <row r="31" spans="1:18" ht="12.75">
      <c r="A31" s="605"/>
      <c r="B31" s="605"/>
      <c r="C31" s="605"/>
      <c r="D31" s="605"/>
      <c r="E31" s="975"/>
      <c r="F31" s="975"/>
      <c r="G31" s="975"/>
      <c r="H31" s="605"/>
      <c r="I31" s="605"/>
      <c r="J31" s="605"/>
      <c r="K31" s="605"/>
      <c r="L31" s="605"/>
      <c r="M31" s="605"/>
      <c r="N31" s="605"/>
      <c r="O31" s="605"/>
      <c r="P31" s="605"/>
      <c r="Q31" s="605"/>
      <c r="R31" s="605"/>
    </row>
    <row r="32" spans="1:18" ht="12.75">
      <c r="A32" s="605"/>
      <c r="B32" s="605"/>
      <c r="C32" s="857" t="s">
        <v>1634</v>
      </c>
      <c r="D32" s="605"/>
      <c r="E32" s="975"/>
      <c r="F32" s="975"/>
      <c r="G32" s="97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</row>
    <row r="33" spans="1:18" ht="12.75">
      <c r="A33" s="605"/>
      <c r="B33" s="605"/>
      <c r="C33" s="605"/>
      <c r="D33" s="605"/>
      <c r="E33" s="975"/>
      <c r="F33" s="975"/>
      <c r="G33" s="975"/>
      <c r="H33" s="605"/>
      <c r="I33" s="605"/>
      <c r="J33" s="605"/>
      <c r="K33" s="605"/>
      <c r="L33" s="605"/>
      <c r="M33" s="605"/>
      <c r="N33" s="605"/>
      <c r="O33" s="605"/>
      <c r="P33" s="605"/>
      <c r="Q33" s="605"/>
      <c r="R33" s="605"/>
    </row>
    <row r="34" spans="1:18" ht="12.75">
      <c r="A34" s="605"/>
      <c r="B34" s="605"/>
      <c r="C34" s="605"/>
      <c r="D34" s="605"/>
      <c r="E34" s="975"/>
      <c r="F34" s="975"/>
      <c r="G34" s="975"/>
      <c r="H34" s="605"/>
      <c r="I34" s="605"/>
      <c r="J34" s="605"/>
      <c r="K34" s="605"/>
      <c r="L34" s="605"/>
      <c r="M34" s="605"/>
      <c r="N34" s="605"/>
      <c r="O34" s="605"/>
      <c r="P34" s="605"/>
      <c r="Q34" s="605"/>
      <c r="R34" s="605"/>
    </row>
    <row r="35" spans="1:18" ht="12.75">
      <c r="A35" s="605"/>
      <c r="B35" s="605"/>
      <c r="C35" s="605"/>
      <c r="D35" s="605"/>
      <c r="E35" s="975"/>
      <c r="F35" s="975"/>
      <c r="G35" s="975"/>
      <c r="H35" s="605"/>
      <c r="I35" s="605"/>
      <c r="J35" s="605"/>
      <c r="K35" s="605"/>
      <c r="L35" s="605"/>
      <c r="M35" s="605"/>
      <c r="N35" s="605"/>
      <c r="O35" s="605"/>
      <c r="P35" s="605"/>
      <c r="Q35" s="605"/>
      <c r="R35" s="605"/>
    </row>
    <row r="36" spans="1:18" ht="12.75">
      <c r="A36" s="605"/>
      <c r="B36" s="605"/>
      <c r="C36" s="605"/>
      <c r="D36" s="605"/>
      <c r="E36" s="975"/>
      <c r="F36" s="975"/>
      <c r="G36" s="97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</row>
    <row r="37" spans="1:18" ht="12.75">
      <c r="A37" s="605"/>
      <c r="B37" s="605"/>
      <c r="C37" s="605"/>
      <c r="D37" s="976"/>
      <c r="E37" s="975"/>
      <c r="F37" s="975"/>
      <c r="G37" s="97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</row>
    <row r="38" spans="1:18" ht="12.75">
      <c r="A38" s="605"/>
      <c r="B38" s="605"/>
      <c r="C38" s="605"/>
      <c r="D38" s="605"/>
      <c r="E38" s="975"/>
      <c r="F38" s="975"/>
      <c r="G38" s="975"/>
      <c r="H38" s="605"/>
      <c r="I38" s="605"/>
      <c r="J38" s="605"/>
      <c r="K38" s="605"/>
      <c r="L38" s="605"/>
      <c r="M38" s="605"/>
      <c r="N38" s="605"/>
      <c r="O38" s="605"/>
      <c r="P38" s="605"/>
      <c r="Q38" s="605"/>
      <c r="R38" s="605"/>
    </row>
  </sheetData>
  <sheetProtection/>
  <mergeCells count="3">
    <mergeCell ref="E11:G12"/>
    <mergeCell ref="H11:H13"/>
    <mergeCell ref="I11:I13"/>
  </mergeCells>
  <printOptions/>
  <pageMargins left="0.7" right="0.7" top="0.75" bottom="0.75" header="0.3" footer="0.3"/>
  <pageSetup horizontalDpi="600" verticalDpi="600" orientation="landscape" r:id="rId2"/>
  <headerFooter>
    <oddHeader>&amp;L&amp;"Arial Mon,Regular"&amp;8&amp;USection 6.Monye credit and deposit</oddHeader>
    <oddFooter>&amp;L&amp;"Arial Mon,Regular"&amp;18 33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705" customWidth="1"/>
    <col min="2" max="2" width="17.75390625" style="705" customWidth="1"/>
    <col min="3" max="3" width="21.125" style="705" customWidth="1"/>
    <col min="4" max="4" width="10.125" style="705" customWidth="1"/>
    <col min="5" max="5" width="7.875" style="705" customWidth="1"/>
    <col min="6" max="6" width="9.25390625" style="705" customWidth="1"/>
    <col min="7" max="7" width="9.125" style="705" customWidth="1"/>
    <col min="8" max="8" width="9.75390625" style="705" customWidth="1"/>
    <col min="9" max="9" width="10.00390625" style="705" customWidth="1"/>
    <col min="10" max="10" width="9.875" style="705" customWidth="1"/>
    <col min="11" max="11" width="12.875" style="705" customWidth="1"/>
    <col min="12" max="16384" width="9.125" style="705" customWidth="1"/>
  </cols>
  <sheetData>
    <row r="1" spans="1:12" ht="12.75">
      <c r="A1" s="1094"/>
      <c r="B1" s="1061"/>
      <c r="C1" s="1061"/>
      <c r="D1" s="1061"/>
      <c r="E1" s="1096" t="s">
        <v>1759</v>
      </c>
      <c r="F1" s="1092"/>
      <c r="G1" s="1092"/>
      <c r="H1" s="1061"/>
      <c r="I1" s="1061"/>
      <c r="J1" s="1061"/>
      <c r="K1" s="1061"/>
      <c r="L1" s="1091"/>
    </row>
    <row r="2" spans="1:12" ht="12.75">
      <c r="A2" s="1094"/>
      <c r="B2" s="1061"/>
      <c r="C2" s="1061"/>
      <c r="D2" s="1061"/>
      <c r="E2" s="1095" t="s">
        <v>1758</v>
      </c>
      <c r="F2" s="1092"/>
      <c r="G2" s="1092"/>
      <c r="H2" s="1061"/>
      <c r="I2" s="1061"/>
      <c r="J2" s="1061"/>
      <c r="K2" s="1061"/>
      <c r="L2" s="1091"/>
    </row>
    <row r="3" spans="1:12" ht="12.75">
      <c r="A3" s="1094"/>
      <c r="B3" s="1061"/>
      <c r="C3" s="1061"/>
      <c r="D3" s="1061"/>
      <c r="E3" s="1093"/>
      <c r="F3" s="1092"/>
      <c r="G3" s="1092"/>
      <c r="H3" s="1061"/>
      <c r="I3" s="1061"/>
      <c r="J3" s="1061"/>
      <c r="K3" s="1061"/>
      <c r="L3" s="1091"/>
    </row>
    <row r="4" spans="1:12" ht="12.75">
      <c r="A4" s="1094"/>
      <c r="B4" s="1061"/>
      <c r="C4" s="1061"/>
      <c r="D4" s="1061"/>
      <c r="E4" s="1093"/>
      <c r="F4" s="1092"/>
      <c r="G4" s="1092"/>
      <c r="H4" s="1061"/>
      <c r="I4" s="1061"/>
      <c r="J4" s="1061"/>
      <c r="K4" s="1061"/>
      <c r="L4" s="1091"/>
    </row>
    <row r="5" spans="1:12" ht="38.25" customHeight="1">
      <c r="A5" s="1090"/>
      <c r="B5" s="1237" t="s">
        <v>1757</v>
      </c>
      <c r="C5" s="1240" t="s">
        <v>1756</v>
      </c>
      <c r="D5" s="1243" t="s">
        <v>1755</v>
      </c>
      <c r="E5" s="1243" t="s">
        <v>1754</v>
      </c>
      <c r="F5" s="1243" t="s">
        <v>1753</v>
      </c>
      <c r="G5" s="1243" t="s">
        <v>1752</v>
      </c>
      <c r="H5" s="1243" t="s">
        <v>1751</v>
      </c>
      <c r="I5" s="1243" t="s">
        <v>1750</v>
      </c>
      <c r="J5" s="1243" t="s">
        <v>1749</v>
      </c>
      <c r="K5" s="1243" t="s">
        <v>1748</v>
      </c>
      <c r="L5" s="1057"/>
    </row>
    <row r="6" spans="1:12" ht="12.75" customHeight="1">
      <c r="A6" s="1088"/>
      <c r="B6" s="1238"/>
      <c r="C6" s="1241"/>
      <c r="D6" s="1244"/>
      <c r="E6" s="1244"/>
      <c r="F6" s="1244"/>
      <c r="G6" s="1244"/>
      <c r="H6" s="1244"/>
      <c r="I6" s="1244"/>
      <c r="J6" s="1244"/>
      <c r="K6" s="1244"/>
      <c r="L6" s="1057"/>
    </row>
    <row r="7" spans="1:12" ht="12.75">
      <c r="A7" s="1088"/>
      <c r="B7" s="1238"/>
      <c r="C7" s="1241"/>
      <c r="D7" s="1087" t="s">
        <v>1747</v>
      </c>
      <c r="E7" s="1086" t="s">
        <v>1746</v>
      </c>
      <c r="F7" s="1086" t="s">
        <v>1745</v>
      </c>
      <c r="G7" s="1085"/>
      <c r="H7" s="1084" t="s">
        <v>1744</v>
      </c>
      <c r="I7" s="1084" t="s">
        <v>1743</v>
      </c>
      <c r="J7" s="1084" t="s">
        <v>1744</v>
      </c>
      <c r="K7" s="1084" t="s">
        <v>1743</v>
      </c>
      <c r="L7" s="1057"/>
    </row>
    <row r="8" spans="1:12" ht="12.75">
      <c r="A8" s="1088"/>
      <c r="B8" s="1238"/>
      <c r="C8" s="1241"/>
      <c r="D8" s="1087" t="s">
        <v>1742</v>
      </c>
      <c r="E8" s="1086"/>
      <c r="F8" s="1086" t="s">
        <v>1741</v>
      </c>
      <c r="G8" s="1085"/>
      <c r="H8" s="1089" t="s">
        <v>1740</v>
      </c>
      <c r="I8" s="1084" t="s">
        <v>1739</v>
      </c>
      <c r="J8" s="1089" t="s">
        <v>1740</v>
      </c>
      <c r="K8" s="1084" t="s">
        <v>1739</v>
      </c>
      <c r="L8" s="1057"/>
    </row>
    <row r="9" spans="1:12" ht="12.75">
      <c r="A9" s="1088"/>
      <c r="B9" s="1238"/>
      <c r="C9" s="1241"/>
      <c r="D9" s="1087" t="s">
        <v>1738</v>
      </c>
      <c r="E9" s="1085"/>
      <c r="F9" s="1086"/>
      <c r="G9" s="1085"/>
      <c r="H9" s="1084" t="s">
        <v>1737</v>
      </c>
      <c r="J9" s="1084" t="s">
        <v>1737</v>
      </c>
      <c r="K9" s="1083"/>
      <c r="L9" s="1057"/>
    </row>
    <row r="10" spans="1:12" ht="12.75">
      <c r="A10" s="1082"/>
      <c r="B10" s="1239"/>
      <c r="C10" s="1242"/>
      <c r="D10" s="1081"/>
      <c r="E10" s="1080"/>
      <c r="F10" s="1080"/>
      <c r="G10" s="1080"/>
      <c r="H10" s="1080"/>
      <c r="I10" s="1081"/>
      <c r="J10" s="1080"/>
      <c r="K10" s="1080"/>
      <c r="L10" s="1057"/>
    </row>
    <row r="11" spans="1:12" ht="12.75">
      <c r="A11" s="1077">
        <v>1</v>
      </c>
      <c r="B11" s="1061" t="s">
        <v>1736</v>
      </c>
      <c r="C11" s="1062" t="s">
        <v>1735</v>
      </c>
      <c r="D11" s="1061">
        <v>37</v>
      </c>
      <c r="E11" s="1061">
        <v>3</v>
      </c>
      <c r="F11" s="1060">
        <v>208</v>
      </c>
      <c r="G11" s="1060">
        <v>189</v>
      </c>
      <c r="H11" s="1058"/>
      <c r="I11" s="1065"/>
      <c r="J11" s="1059">
        <v>25</v>
      </c>
      <c r="K11" s="1059">
        <v>25</v>
      </c>
      <c r="L11" s="1064"/>
    </row>
    <row r="12" spans="1:12" ht="12.75">
      <c r="A12" s="1077">
        <v>2</v>
      </c>
      <c r="B12" s="1061" t="s">
        <v>1734</v>
      </c>
      <c r="C12" s="1062" t="s">
        <v>1733</v>
      </c>
      <c r="D12" s="1061">
        <v>36</v>
      </c>
      <c r="E12" s="1061">
        <v>4</v>
      </c>
      <c r="F12" s="1061">
        <v>66</v>
      </c>
      <c r="G12" s="1060">
        <v>24</v>
      </c>
      <c r="H12" s="1058"/>
      <c r="I12" s="1059"/>
      <c r="J12" s="1059">
        <v>85</v>
      </c>
      <c r="K12" s="1059">
        <v>60</v>
      </c>
      <c r="L12" s="1064"/>
    </row>
    <row r="13" spans="1:12" ht="12.75">
      <c r="A13" s="1077">
        <v>3</v>
      </c>
      <c r="B13" s="1061" t="s">
        <v>1732</v>
      </c>
      <c r="C13" s="1062" t="s">
        <v>1731</v>
      </c>
      <c r="D13" s="1245">
        <v>16</v>
      </c>
      <c r="E13" s="1245">
        <v>1</v>
      </c>
      <c r="F13" s="1245">
        <v>148</v>
      </c>
      <c r="G13" s="1246">
        <v>56</v>
      </c>
      <c r="H13" s="1245"/>
      <c r="I13" s="1247"/>
      <c r="J13" s="1248"/>
      <c r="K13" s="1248"/>
      <c r="L13" s="1064"/>
    </row>
    <row r="14" spans="1:12" ht="12.75">
      <c r="A14" s="1077"/>
      <c r="B14" s="1061" t="s">
        <v>1730</v>
      </c>
      <c r="C14" s="1062" t="s">
        <v>1729</v>
      </c>
      <c r="D14" s="1245"/>
      <c r="E14" s="1245"/>
      <c r="F14" s="1245"/>
      <c r="G14" s="1246"/>
      <c r="H14" s="1245"/>
      <c r="I14" s="1247"/>
      <c r="J14" s="1248"/>
      <c r="K14" s="1248"/>
      <c r="L14" s="1057"/>
    </row>
    <row r="15" spans="1:12" ht="12.75">
      <c r="A15" s="1077">
        <v>4</v>
      </c>
      <c r="B15" s="1061" t="s">
        <v>1728</v>
      </c>
      <c r="C15" s="1062" t="s">
        <v>1727</v>
      </c>
      <c r="D15" s="1061">
        <v>22</v>
      </c>
      <c r="E15" s="1061">
        <v>2</v>
      </c>
      <c r="F15" s="1061">
        <v>212</v>
      </c>
      <c r="G15" s="1060">
        <v>98</v>
      </c>
      <c r="H15" s="1058"/>
      <c r="I15" s="1061"/>
      <c r="J15" s="1059"/>
      <c r="K15" s="1059"/>
      <c r="L15" s="1057"/>
    </row>
    <row r="16" spans="1:12" ht="12.75">
      <c r="A16" s="1077">
        <v>5</v>
      </c>
      <c r="B16" s="1061" t="s">
        <v>1726</v>
      </c>
      <c r="C16" s="1062"/>
      <c r="D16" s="1061">
        <v>2</v>
      </c>
      <c r="E16" s="1061">
        <v>1</v>
      </c>
      <c r="F16" s="1061">
        <v>2</v>
      </c>
      <c r="G16" s="1060">
        <v>2</v>
      </c>
      <c r="H16" s="1058"/>
      <c r="I16" s="1058"/>
      <c r="J16" s="1059"/>
      <c r="K16" s="1059"/>
      <c r="L16" s="1057"/>
    </row>
    <row r="17" spans="1:12" ht="21" customHeight="1">
      <c r="A17" s="1077">
        <v>6</v>
      </c>
      <c r="B17" s="1079" t="s">
        <v>1725</v>
      </c>
      <c r="C17" s="1062" t="s">
        <v>1724</v>
      </c>
      <c r="D17" s="1061">
        <v>46</v>
      </c>
      <c r="E17" s="1061">
        <v>2</v>
      </c>
      <c r="F17" s="1061">
        <v>168</v>
      </c>
      <c r="G17" s="1060">
        <v>140</v>
      </c>
      <c r="H17" s="1058"/>
      <c r="I17" s="1058"/>
      <c r="J17" s="1059">
        <v>768</v>
      </c>
      <c r="K17" s="1059">
        <v>768</v>
      </c>
      <c r="L17" s="1057"/>
    </row>
    <row r="18" spans="1:12" ht="21" customHeight="1">
      <c r="A18" s="1077">
        <v>7</v>
      </c>
      <c r="B18" s="1079" t="s">
        <v>1723</v>
      </c>
      <c r="C18" s="1062" t="s">
        <v>1722</v>
      </c>
      <c r="D18" s="1061">
        <v>6</v>
      </c>
      <c r="E18" s="1061">
        <v>1</v>
      </c>
      <c r="F18" s="1061">
        <v>9</v>
      </c>
      <c r="G18" s="1060">
        <v>5</v>
      </c>
      <c r="H18" s="1058">
        <v>4750.5</v>
      </c>
      <c r="I18" s="1058"/>
      <c r="J18" s="1059"/>
      <c r="K18" s="1059"/>
      <c r="L18" s="1057"/>
    </row>
    <row r="19" spans="1:12" ht="21.75">
      <c r="A19" s="1077">
        <v>8</v>
      </c>
      <c r="B19" s="1079" t="s">
        <v>1721</v>
      </c>
      <c r="C19" s="1062" t="s">
        <v>1720</v>
      </c>
      <c r="D19" s="1061">
        <v>4</v>
      </c>
      <c r="E19" s="1061">
        <v>2</v>
      </c>
      <c r="F19" s="1061">
        <v>81</v>
      </c>
      <c r="G19" s="1060">
        <v>48</v>
      </c>
      <c r="H19" s="1058"/>
      <c r="I19" s="1058"/>
      <c r="J19" s="1059"/>
      <c r="K19" s="1059"/>
      <c r="L19" s="1057"/>
    </row>
    <row r="20" spans="1:12" ht="32.25">
      <c r="A20" s="1077">
        <v>9</v>
      </c>
      <c r="B20" s="1079" t="s">
        <v>1719</v>
      </c>
      <c r="C20" s="1062"/>
      <c r="D20" s="1061"/>
      <c r="E20" s="1061">
        <v>1</v>
      </c>
      <c r="F20" s="1061"/>
      <c r="G20" s="1078"/>
      <c r="H20" s="1058"/>
      <c r="I20" s="1058"/>
      <c r="J20" s="1059"/>
      <c r="K20" s="1059"/>
      <c r="L20" s="1057"/>
    </row>
    <row r="21" spans="1:12" ht="12.75">
      <c r="A21" s="1077">
        <v>10</v>
      </c>
      <c r="B21" s="1067" t="s">
        <v>1718</v>
      </c>
      <c r="C21" s="1066" t="s">
        <v>1717</v>
      </c>
      <c r="D21" s="1061">
        <v>99</v>
      </c>
      <c r="E21" s="1061">
        <v>1</v>
      </c>
      <c r="F21" s="1065">
        <v>17</v>
      </c>
      <c r="G21" s="1060">
        <v>5</v>
      </c>
      <c r="H21" s="1059"/>
      <c r="I21" s="1065"/>
      <c r="J21" s="1059"/>
      <c r="K21" s="1059"/>
      <c r="L21" s="1064"/>
    </row>
    <row r="22" spans="1:12" ht="32.25">
      <c r="A22" s="1077">
        <v>11</v>
      </c>
      <c r="B22" s="1079" t="s">
        <v>1716</v>
      </c>
      <c r="C22" s="1062"/>
      <c r="D22" s="1061">
        <v>1</v>
      </c>
      <c r="E22" s="1061">
        <v>1</v>
      </c>
      <c r="F22" s="1061">
        <v>1</v>
      </c>
      <c r="G22" s="1078">
        <v>1</v>
      </c>
      <c r="H22" s="1058">
        <v>113.7</v>
      </c>
      <c r="I22" s="1058">
        <v>113.7</v>
      </c>
      <c r="J22" s="1059">
        <v>960</v>
      </c>
      <c r="K22" s="1059"/>
      <c r="L22" s="1057"/>
    </row>
    <row r="23" spans="1:12" ht="12.75">
      <c r="A23" s="1077">
        <v>12</v>
      </c>
      <c r="B23" s="1061" t="s">
        <v>1715</v>
      </c>
      <c r="C23" s="1062" t="s">
        <v>1714</v>
      </c>
      <c r="D23" s="1061">
        <v>7</v>
      </c>
      <c r="E23" s="1061">
        <v>2</v>
      </c>
      <c r="F23" s="1061">
        <v>14</v>
      </c>
      <c r="G23" s="1060"/>
      <c r="H23" s="1058"/>
      <c r="I23" s="1058"/>
      <c r="J23" s="1059"/>
      <c r="K23" s="1059"/>
      <c r="L23" s="1057"/>
    </row>
    <row r="24" spans="1:12" ht="12.75">
      <c r="A24" s="1077">
        <v>13</v>
      </c>
      <c r="B24" s="1061" t="s">
        <v>1713</v>
      </c>
      <c r="C24" s="1062"/>
      <c r="D24" s="1061">
        <v>52</v>
      </c>
      <c r="E24" s="1061">
        <v>1</v>
      </c>
      <c r="F24" s="1061">
        <v>98</v>
      </c>
      <c r="G24" s="1078">
        <v>80</v>
      </c>
      <c r="H24" s="1058"/>
      <c r="I24" s="1058"/>
      <c r="J24" s="1059"/>
      <c r="K24" s="1059"/>
      <c r="L24" s="1057"/>
    </row>
    <row r="25" spans="1:12" ht="21.75">
      <c r="A25" s="1077">
        <v>14</v>
      </c>
      <c r="B25" s="1079" t="s">
        <v>1712</v>
      </c>
      <c r="C25" s="1062" t="s">
        <v>1711</v>
      </c>
      <c r="D25" s="1061">
        <v>6</v>
      </c>
      <c r="E25" s="1061">
        <v>5</v>
      </c>
      <c r="F25" s="1061">
        <v>12</v>
      </c>
      <c r="G25" s="1078">
        <v>2</v>
      </c>
      <c r="H25" s="1058">
        <v>23892.2</v>
      </c>
      <c r="I25" s="1058">
        <v>3270.7</v>
      </c>
      <c r="J25" s="1059"/>
      <c r="K25" s="1058"/>
      <c r="L25" s="1057"/>
    </row>
    <row r="26" spans="1:12" ht="12.75">
      <c r="A26" s="1077">
        <v>15</v>
      </c>
      <c r="B26" s="1061" t="s">
        <v>1710</v>
      </c>
      <c r="C26" s="1062" t="s">
        <v>1709</v>
      </c>
      <c r="D26" s="1061">
        <v>12</v>
      </c>
      <c r="E26" s="1061">
        <v>1</v>
      </c>
      <c r="F26" s="1061">
        <v>28</v>
      </c>
      <c r="G26" s="1060">
        <v>15</v>
      </c>
      <c r="H26" s="1058"/>
      <c r="I26" s="1058"/>
      <c r="J26" s="1059">
        <v>700</v>
      </c>
      <c r="K26" s="1058">
        <v>550</v>
      </c>
      <c r="L26" s="1057"/>
    </row>
    <row r="27" spans="1:12" ht="12.75">
      <c r="A27" s="1077"/>
      <c r="B27" s="1076" t="s">
        <v>1708</v>
      </c>
      <c r="C27" s="1076" t="s">
        <v>265</v>
      </c>
      <c r="D27" s="1075">
        <v>346</v>
      </c>
      <c r="E27" s="1075">
        <v>28</v>
      </c>
      <c r="F27" s="1075">
        <v>1064</v>
      </c>
      <c r="G27" s="1075">
        <v>665</v>
      </c>
      <c r="H27" s="1074">
        <v>28756.4</v>
      </c>
      <c r="I27" s="1074">
        <v>3384.3999999999996</v>
      </c>
      <c r="J27" s="1074">
        <v>2538</v>
      </c>
      <c r="K27" s="1074">
        <v>1403</v>
      </c>
      <c r="L27" s="1057"/>
    </row>
    <row r="28" spans="1:12" ht="12.75">
      <c r="A28" s="1061"/>
      <c r="B28" s="1072"/>
      <c r="C28" s="1072"/>
      <c r="D28" s="1073"/>
      <c r="E28" s="1072"/>
      <c r="F28" s="1072"/>
      <c r="G28" s="1070"/>
      <c r="H28" s="1070"/>
      <c r="I28" s="1071"/>
      <c r="J28" s="1070"/>
      <c r="K28" s="1069"/>
      <c r="L28" s="1068"/>
    </row>
    <row r="29" spans="1:12" ht="12.75">
      <c r="A29" s="1063"/>
      <c r="B29" s="1067"/>
      <c r="C29" s="1066"/>
      <c r="D29" s="1061"/>
      <c r="E29" s="1061"/>
      <c r="F29" s="1065"/>
      <c r="G29" s="1060"/>
      <c r="H29" s="1059"/>
      <c r="I29" s="1065"/>
      <c r="J29" s="1059"/>
      <c r="K29" s="1065"/>
      <c r="L29" s="1064"/>
    </row>
    <row r="30" spans="1:12" ht="12.75">
      <c r="A30" s="1063"/>
      <c r="B30" s="1061"/>
      <c r="C30" s="1062"/>
      <c r="D30" s="1061"/>
      <c r="E30" s="1061"/>
      <c r="F30" s="1061"/>
      <c r="G30" s="1060"/>
      <c r="H30" s="1058"/>
      <c r="I30" s="1058"/>
      <c r="J30" s="1059"/>
      <c r="K30" s="1058"/>
      <c r="L30" s="1057"/>
    </row>
    <row r="31" spans="1:12" ht="12.75">
      <c r="A31" s="1063"/>
      <c r="B31" s="1061"/>
      <c r="C31" s="1062"/>
      <c r="D31" s="1061"/>
      <c r="E31" s="1061"/>
      <c r="F31" s="1061"/>
      <c r="G31" s="1060"/>
      <c r="H31" s="1058"/>
      <c r="I31" s="1058"/>
      <c r="J31" s="1059"/>
      <c r="K31" s="1058"/>
      <c r="L31" s="1057"/>
    </row>
  </sheetData>
  <sheetProtection/>
  <mergeCells count="18">
    <mergeCell ref="J13:J14"/>
    <mergeCell ref="K13:K14"/>
    <mergeCell ref="H5:H6"/>
    <mergeCell ref="I5:I6"/>
    <mergeCell ref="J5:J6"/>
    <mergeCell ref="K5:K6"/>
    <mergeCell ref="D13:D14"/>
    <mergeCell ref="E13:E14"/>
    <mergeCell ref="F13:F14"/>
    <mergeCell ref="G13:G14"/>
    <mergeCell ref="H13:H14"/>
    <mergeCell ref="I13:I14"/>
    <mergeCell ref="B5:B10"/>
    <mergeCell ref="C5:C10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Mon,Regular"&amp;8&amp;UБүлэг 6.Хяналт, шалгалт</oddHeader>
    <oddFooter>&amp;R&amp;"Arial Mon,Regular"&amp;18 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6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25.125" style="0" customWidth="1"/>
    <col min="2" max="2" width="25.00390625" style="0" customWidth="1"/>
    <col min="3" max="3" width="10.25390625" style="0" customWidth="1"/>
    <col min="4" max="4" width="8.375" style="159" customWidth="1"/>
    <col min="5" max="5" width="9.875" style="159" customWidth="1"/>
    <col min="6" max="6" width="8.25390625" style="0" customWidth="1"/>
    <col min="7" max="7" width="9.375" style="0" customWidth="1"/>
    <col min="8" max="8" width="8.375" style="0" customWidth="1"/>
    <col min="9" max="9" width="8.875" style="0" customWidth="1"/>
  </cols>
  <sheetData>
    <row r="1" spans="1:29" ht="12.75" customHeight="1">
      <c r="A1" s="203" t="s">
        <v>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</row>
    <row r="2" spans="1:29" ht="12.75">
      <c r="A2" s="203"/>
      <c r="B2" s="203"/>
      <c r="C2" s="203"/>
      <c r="D2" s="203" t="s">
        <v>450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9" ht="12.75" customHeight="1">
      <c r="A3" s="209"/>
      <c r="B3" s="161" t="s">
        <v>54</v>
      </c>
      <c r="C3" s="201"/>
      <c r="D3" s="201"/>
      <c r="E3" s="154"/>
      <c r="F3" s="154"/>
      <c r="G3" s="154"/>
      <c r="H3" s="154"/>
      <c r="I3" s="154"/>
      <c r="J3" s="154"/>
      <c r="K3" s="202"/>
      <c r="L3" s="154"/>
      <c r="M3" s="209"/>
      <c r="N3" s="154"/>
      <c r="O3" s="203"/>
      <c r="P3" s="203"/>
      <c r="Q3" s="203"/>
      <c r="R3" s="203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ht="12.75">
      <c r="A4" s="209"/>
      <c r="B4" s="144" t="s">
        <v>544</v>
      </c>
      <c r="C4" s="204"/>
      <c r="D4" s="204"/>
      <c r="E4" s="203"/>
      <c r="F4" s="154"/>
      <c r="G4" s="154"/>
      <c r="H4" s="154"/>
      <c r="I4" s="154"/>
      <c r="J4" s="209"/>
      <c r="K4" s="202"/>
      <c r="L4" s="154"/>
      <c r="M4" s="209"/>
      <c r="N4" s="154"/>
      <c r="O4" s="203"/>
      <c r="P4" s="203"/>
      <c r="Q4" s="203"/>
      <c r="R4" s="203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</row>
    <row r="5" spans="1:29" ht="12.75" customHeight="1">
      <c r="A5" s="154"/>
      <c r="B5" s="154"/>
      <c r="C5" s="154"/>
      <c r="D5" s="155"/>
      <c r="E5" s="154"/>
      <c r="F5" s="154"/>
      <c r="G5" s="154"/>
      <c r="H5" s="154"/>
      <c r="I5" s="154"/>
      <c r="J5" s="155"/>
      <c r="K5" s="202"/>
      <c r="L5" s="154"/>
      <c r="M5" s="209"/>
      <c r="N5" s="154"/>
      <c r="O5" s="203"/>
      <c r="P5" s="203"/>
      <c r="Q5" s="203"/>
      <c r="R5" s="203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ht="12.75">
      <c r="A6" s="205"/>
      <c r="B6" s="149"/>
      <c r="C6" s="150" t="s">
        <v>424</v>
      </c>
      <c r="D6" s="211" t="s">
        <v>153</v>
      </c>
      <c r="E6" s="1256" t="s">
        <v>95</v>
      </c>
      <c r="F6" s="1256"/>
      <c r="G6" s="1256"/>
      <c r="H6" s="1256"/>
      <c r="I6" s="1256"/>
      <c r="J6" s="151" t="s">
        <v>472</v>
      </c>
      <c r="K6" s="149"/>
      <c r="L6" s="212"/>
      <c r="M6" s="209"/>
      <c r="N6" s="203"/>
      <c r="O6" s="203"/>
      <c r="P6" s="203"/>
      <c r="Q6" s="203"/>
      <c r="R6" s="203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</row>
    <row r="7" spans="1:29" ht="12.75" customHeight="1">
      <c r="A7" s="154" t="s">
        <v>420</v>
      </c>
      <c r="B7" s="147" t="s">
        <v>421</v>
      </c>
      <c r="C7" s="146" t="s">
        <v>661</v>
      </c>
      <c r="D7" s="214" t="s">
        <v>526</v>
      </c>
      <c r="E7" s="207" t="s">
        <v>123</v>
      </c>
      <c r="F7" s="207"/>
      <c r="G7" s="207"/>
      <c r="H7" s="208"/>
      <c r="I7" s="206" t="s">
        <v>314</v>
      </c>
      <c r="J7" s="146" t="s">
        <v>740</v>
      </c>
      <c r="K7" s="147" t="s">
        <v>741</v>
      </c>
      <c r="L7" s="154"/>
      <c r="M7" s="209"/>
      <c r="N7" s="203"/>
      <c r="O7" s="203"/>
      <c r="P7" s="203"/>
      <c r="Q7" s="203"/>
      <c r="R7" s="203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</row>
    <row r="8" spans="1:29" ht="12.75">
      <c r="A8" s="215"/>
      <c r="B8" s="148"/>
      <c r="C8" s="216"/>
      <c r="D8" s="217"/>
      <c r="E8" s="218">
        <v>2010</v>
      </c>
      <c r="F8" s="218">
        <v>2011</v>
      </c>
      <c r="G8" s="218">
        <v>2012</v>
      </c>
      <c r="H8" s="218">
        <v>2013</v>
      </c>
      <c r="I8" s="218" t="s">
        <v>445</v>
      </c>
      <c r="J8" s="216"/>
      <c r="K8" s="218"/>
      <c r="L8" s="212"/>
      <c r="M8" s="209"/>
      <c r="N8" s="203"/>
      <c r="O8" s="203"/>
      <c r="P8" s="203"/>
      <c r="Q8" s="203"/>
      <c r="R8" s="203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</row>
    <row r="9" spans="1:29" ht="12.75" customHeight="1">
      <c r="A9" s="154" t="s">
        <v>542</v>
      </c>
      <c r="B9" s="160" t="s">
        <v>543</v>
      </c>
      <c r="C9" s="210" t="s">
        <v>422</v>
      </c>
      <c r="D9" s="211" t="s">
        <v>415</v>
      </c>
      <c r="E9" s="153">
        <v>10587.7</v>
      </c>
      <c r="F9" s="153">
        <v>10013.699999999999</v>
      </c>
      <c r="G9" s="153">
        <v>11918.9</v>
      </c>
      <c r="H9" s="153">
        <v>16875.899999999998</v>
      </c>
      <c r="I9" s="153">
        <v>1527.9</v>
      </c>
      <c r="J9" s="153">
        <v>168.5281164804218</v>
      </c>
      <c r="K9" s="153">
        <v>141.5894084185621</v>
      </c>
      <c r="L9" s="212"/>
      <c r="M9" s="209"/>
      <c r="N9" s="203"/>
      <c r="O9" s="203"/>
      <c r="P9" s="203"/>
      <c r="Q9" s="203"/>
      <c r="R9" s="203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</row>
    <row r="10" spans="1:29" ht="12.75" customHeight="1">
      <c r="A10" s="154" t="s">
        <v>96</v>
      </c>
      <c r="B10" s="160" t="s">
        <v>97</v>
      </c>
      <c r="C10" s="210" t="s">
        <v>299</v>
      </c>
      <c r="D10" s="214" t="s">
        <v>416</v>
      </c>
      <c r="E10" s="153">
        <v>10.5</v>
      </c>
      <c r="F10" s="153">
        <v>21.7</v>
      </c>
      <c r="G10" s="153">
        <v>25.900000000000002</v>
      </c>
      <c r="H10" s="153">
        <v>37.1</v>
      </c>
      <c r="I10" s="153">
        <v>3.3000000000000003</v>
      </c>
      <c r="J10" s="153">
        <v>170.96774193548387</v>
      </c>
      <c r="K10" s="153">
        <v>143.24324324324326</v>
      </c>
      <c r="L10" s="212"/>
      <c r="M10" s="209"/>
      <c r="N10" s="203"/>
      <c r="O10" s="203"/>
      <c r="P10" s="203"/>
      <c r="Q10" s="203"/>
      <c r="R10" s="203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</row>
    <row r="11" spans="1:29" ht="12.75" customHeight="1">
      <c r="A11" s="154" t="s">
        <v>177</v>
      </c>
      <c r="B11" s="160" t="s">
        <v>0</v>
      </c>
      <c r="C11" s="210" t="s">
        <v>508</v>
      </c>
      <c r="D11" s="214" t="s">
        <v>417</v>
      </c>
      <c r="E11" s="153">
        <v>9800.2</v>
      </c>
      <c r="F11" s="153">
        <v>9484.1</v>
      </c>
      <c r="G11" s="153">
        <v>3431.3</v>
      </c>
      <c r="H11" s="153">
        <v>3575.9</v>
      </c>
      <c r="I11" s="153">
        <v>58.5</v>
      </c>
      <c r="J11" s="153">
        <v>37.70415748463217</v>
      </c>
      <c r="K11" s="153">
        <v>104.21414624194911</v>
      </c>
      <c r="L11" s="212"/>
      <c r="M11" s="209"/>
      <c r="N11" s="203"/>
      <c r="O11" s="203"/>
      <c r="P11" s="203"/>
      <c r="Q11" s="203"/>
      <c r="R11" s="203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</row>
    <row r="12" spans="1:29" ht="12.75">
      <c r="A12" s="154" t="s">
        <v>98</v>
      </c>
      <c r="B12" s="160" t="s">
        <v>354</v>
      </c>
      <c r="C12" s="210" t="s">
        <v>509</v>
      </c>
      <c r="D12" s="214" t="s">
        <v>418</v>
      </c>
      <c r="E12" s="153">
        <v>47.1</v>
      </c>
      <c r="F12" s="153">
        <v>33.2</v>
      </c>
      <c r="G12" s="153">
        <v>48</v>
      </c>
      <c r="H12" s="153">
        <v>11</v>
      </c>
      <c r="I12" s="153">
        <v>0.1</v>
      </c>
      <c r="J12" s="153">
        <v>33.132530120481924</v>
      </c>
      <c r="K12" s="153">
        <v>22.916666666666664</v>
      </c>
      <c r="L12" s="212"/>
      <c r="M12" s="209"/>
      <c r="N12" s="203"/>
      <c r="O12" s="203"/>
      <c r="P12" s="203"/>
      <c r="Q12" s="203"/>
      <c r="R12" s="203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1:29" ht="12.75" customHeight="1">
      <c r="A13" s="154" t="s">
        <v>99</v>
      </c>
      <c r="B13" s="160" t="s">
        <v>10</v>
      </c>
      <c r="C13" s="210" t="s">
        <v>214</v>
      </c>
      <c r="D13" s="214" t="s">
        <v>157</v>
      </c>
      <c r="E13" s="153">
        <v>219127.1</v>
      </c>
      <c r="F13" s="153">
        <v>364069.5</v>
      </c>
      <c r="G13" s="153">
        <v>416208</v>
      </c>
      <c r="H13" s="153">
        <v>533206.5</v>
      </c>
      <c r="I13" s="153">
        <v>14112</v>
      </c>
      <c r="J13" s="153">
        <v>146.45733850267598</v>
      </c>
      <c r="K13" s="153">
        <v>128.11058413101142</v>
      </c>
      <c r="L13" s="212"/>
      <c r="M13" s="209"/>
      <c r="N13" s="203"/>
      <c r="O13" s="203"/>
      <c r="P13" s="203"/>
      <c r="Q13" s="203"/>
      <c r="R13" s="203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</row>
    <row r="14" spans="1:29" ht="12.75">
      <c r="A14" s="200" t="s">
        <v>100</v>
      </c>
      <c r="B14" s="160" t="s">
        <v>101</v>
      </c>
      <c r="C14" s="146"/>
      <c r="D14" s="225"/>
      <c r="E14" s="153"/>
      <c r="F14" s="153"/>
      <c r="G14" s="153"/>
      <c r="H14" s="153"/>
      <c r="I14" s="153"/>
      <c r="J14" s="153"/>
      <c r="K14" s="153"/>
      <c r="L14" s="212"/>
      <c r="M14" s="209"/>
      <c r="N14" s="203"/>
      <c r="O14" s="203"/>
      <c r="P14" s="203"/>
      <c r="Q14" s="203"/>
      <c r="R14" s="203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</row>
    <row r="15" spans="1:29" ht="12.75" customHeight="1">
      <c r="A15" s="154" t="s">
        <v>1</v>
      </c>
      <c r="B15" s="160" t="s">
        <v>102</v>
      </c>
      <c r="C15" s="210" t="s">
        <v>508</v>
      </c>
      <c r="D15" s="214" t="s">
        <v>417</v>
      </c>
      <c r="E15" s="153">
        <v>8190.2</v>
      </c>
      <c r="F15" s="153">
        <v>8448.9</v>
      </c>
      <c r="G15" s="153">
        <v>2546</v>
      </c>
      <c r="H15" s="153">
        <v>2844.9</v>
      </c>
      <c r="I15" s="153">
        <v>58.5</v>
      </c>
      <c r="J15" s="153">
        <v>33.67183893761319</v>
      </c>
      <c r="K15" s="153">
        <v>111.73998428908092</v>
      </c>
      <c r="L15" s="212"/>
      <c r="M15" s="209"/>
      <c r="N15" s="203"/>
      <c r="O15" s="203"/>
      <c r="P15" s="203"/>
      <c r="Q15" s="203"/>
      <c r="R15" s="203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</row>
    <row r="16" spans="1:29" ht="12.75">
      <c r="A16" s="154" t="s">
        <v>353</v>
      </c>
      <c r="B16" s="160" t="s">
        <v>354</v>
      </c>
      <c r="C16" s="210" t="s">
        <v>509</v>
      </c>
      <c r="D16" s="214" t="s">
        <v>418</v>
      </c>
      <c r="E16" s="153">
        <v>13.6</v>
      </c>
      <c r="F16" s="153">
        <v>22.3</v>
      </c>
      <c r="G16" s="153">
        <v>6.7</v>
      </c>
      <c r="H16" s="153">
        <v>7.3</v>
      </c>
      <c r="I16" s="153">
        <v>0.1</v>
      </c>
      <c r="J16" s="153">
        <v>32.73542600896861</v>
      </c>
      <c r="K16" s="153">
        <v>108.95522388059702</v>
      </c>
      <c r="L16" s="212"/>
      <c r="M16" s="209"/>
      <c r="N16" s="203"/>
      <c r="O16" s="203"/>
      <c r="P16" s="203"/>
      <c r="Q16" s="203"/>
      <c r="R16" s="203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</row>
    <row r="17" spans="1:29" ht="12.75" customHeight="1">
      <c r="A17" s="154" t="s">
        <v>355</v>
      </c>
      <c r="B17" s="160" t="s">
        <v>356</v>
      </c>
      <c r="C17" s="146" t="s">
        <v>214</v>
      </c>
      <c r="D17" s="214" t="s">
        <v>157</v>
      </c>
      <c r="E17" s="153">
        <v>216035.2</v>
      </c>
      <c r="F17" s="153">
        <v>351831.5</v>
      </c>
      <c r="G17" s="153">
        <v>392846</v>
      </c>
      <c r="H17" s="153">
        <v>522953.8</v>
      </c>
      <c r="I17" s="153">
        <v>12750</v>
      </c>
      <c r="J17" s="153">
        <v>148.63757224694209</v>
      </c>
      <c r="K17" s="153">
        <v>133.119288474364</v>
      </c>
      <c r="L17" s="212"/>
      <c r="M17" s="209"/>
      <c r="N17" s="203"/>
      <c r="O17" s="203"/>
      <c r="P17" s="203"/>
      <c r="Q17" s="203"/>
      <c r="R17" s="203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54" t="s">
        <v>485</v>
      </c>
      <c r="B18" s="160" t="s">
        <v>365</v>
      </c>
      <c r="C18" s="146" t="s">
        <v>214</v>
      </c>
      <c r="D18" s="214" t="s">
        <v>157</v>
      </c>
      <c r="E18" s="153">
        <v>169335</v>
      </c>
      <c r="F18" s="153">
        <v>173247.69999999998</v>
      </c>
      <c r="G18" s="153">
        <v>203022.09999999998</v>
      </c>
      <c r="H18" s="153">
        <v>213821.8</v>
      </c>
      <c r="I18" s="153">
        <v>15528.3</v>
      </c>
      <c r="J18" s="153">
        <v>123.41970485033858</v>
      </c>
      <c r="K18" s="153">
        <v>105.31947014635352</v>
      </c>
      <c r="L18" s="212"/>
      <c r="M18" s="209"/>
      <c r="N18" s="203"/>
      <c r="O18" s="203"/>
      <c r="P18" s="203"/>
      <c r="Q18" s="203"/>
      <c r="R18" s="203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</row>
    <row r="19" spans="1:29" ht="12.75" customHeight="1">
      <c r="A19" s="154" t="s">
        <v>357</v>
      </c>
      <c r="B19" s="219" t="s">
        <v>103</v>
      </c>
      <c r="C19" s="146" t="s">
        <v>214</v>
      </c>
      <c r="D19" s="214" t="s">
        <v>157</v>
      </c>
      <c r="E19" s="153">
        <v>24867.2</v>
      </c>
      <c r="F19" s="153">
        <v>26453.3</v>
      </c>
      <c r="G19" s="153">
        <v>17650</v>
      </c>
      <c r="H19" s="153">
        <v>21569.8</v>
      </c>
      <c r="I19" s="153">
        <v>3000</v>
      </c>
      <c r="J19" s="153">
        <v>81.53916524592395</v>
      </c>
      <c r="K19" s="153">
        <v>122.2084985835694</v>
      </c>
      <c r="L19" s="212"/>
      <c r="M19" s="209"/>
      <c r="N19" s="203"/>
      <c r="O19" s="203"/>
      <c r="P19" s="203"/>
      <c r="Q19" s="203"/>
      <c r="R19" s="203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</row>
    <row r="20" spans="1:29" ht="12.75">
      <c r="A20" s="154" t="s">
        <v>358</v>
      </c>
      <c r="B20" s="160" t="s">
        <v>359</v>
      </c>
      <c r="C20" s="146" t="s">
        <v>512</v>
      </c>
      <c r="D20" s="214" t="s">
        <v>157</v>
      </c>
      <c r="E20" s="153">
        <v>1280.1</v>
      </c>
      <c r="F20" s="153">
        <v>1275.2</v>
      </c>
      <c r="G20" s="153">
        <v>780.6</v>
      </c>
      <c r="H20" s="153">
        <v>1280</v>
      </c>
      <c r="I20" s="153">
        <v>86.9</v>
      </c>
      <c r="J20" s="153">
        <v>100.37641154328732</v>
      </c>
      <c r="K20" s="153">
        <v>163.97642838841918</v>
      </c>
      <c r="L20" s="212"/>
      <c r="M20" s="209"/>
      <c r="N20" s="203"/>
      <c r="O20" s="203"/>
      <c r="P20" s="203"/>
      <c r="Q20" s="203"/>
      <c r="R20" s="203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</row>
    <row r="21" spans="1:29" ht="12.75" customHeight="1">
      <c r="A21" s="154" t="s">
        <v>360</v>
      </c>
      <c r="B21" s="160" t="s">
        <v>361</v>
      </c>
      <c r="C21" s="146" t="s">
        <v>512</v>
      </c>
      <c r="D21" s="214" t="s">
        <v>157</v>
      </c>
      <c r="E21" s="153">
        <v>156</v>
      </c>
      <c r="F21" s="153">
        <v>9.3</v>
      </c>
      <c r="G21" s="153">
        <v>0</v>
      </c>
      <c r="H21" s="153">
        <v>10</v>
      </c>
      <c r="I21" s="153">
        <v>0</v>
      </c>
      <c r="J21" s="153"/>
      <c r="K21" s="153"/>
      <c r="L21" s="212"/>
      <c r="M21" s="209"/>
      <c r="N21" s="203"/>
      <c r="O21" s="203"/>
      <c r="P21" s="203"/>
      <c r="Q21" s="203"/>
      <c r="R21" s="203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</row>
    <row r="22" spans="1:29" ht="12.75">
      <c r="A22" s="154" t="s">
        <v>486</v>
      </c>
      <c r="B22" s="160" t="s">
        <v>104</v>
      </c>
      <c r="C22" s="146" t="s">
        <v>512</v>
      </c>
      <c r="D22" s="214" t="s">
        <v>157</v>
      </c>
      <c r="E22" s="153">
        <v>696.5</v>
      </c>
      <c r="F22" s="153">
        <v>800</v>
      </c>
      <c r="G22" s="153">
        <v>481</v>
      </c>
      <c r="H22" s="153">
        <v>0</v>
      </c>
      <c r="I22" s="153">
        <v>0</v>
      </c>
      <c r="J22" s="153">
        <v>0</v>
      </c>
      <c r="K22" s="153">
        <v>0</v>
      </c>
      <c r="L22" s="212"/>
      <c r="M22" s="209"/>
      <c r="N22" s="203"/>
      <c r="O22" s="203"/>
      <c r="P22" s="203"/>
      <c r="Q22" s="203"/>
      <c r="R22" s="203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</row>
    <row r="23" spans="1:29" ht="12.75" customHeight="1">
      <c r="A23" s="154" t="s">
        <v>301</v>
      </c>
      <c r="B23" s="160" t="s">
        <v>362</v>
      </c>
      <c r="C23" s="146" t="s">
        <v>512</v>
      </c>
      <c r="D23" s="214" t="s">
        <v>157</v>
      </c>
      <c r="E23" s="153">
        <v>10488.2</v>
      </c>
      <c r="F23" s="153">
        <v>9630</v>
      </c>
      <c r="G23" s="153">
        <v>13461.4</v>
      </c>
      <c r="H23" s="153">
        <v>14888.4</v>
      </c>
      <c r="I23" s="153">
        <v>54.4</v>
      </c>
      <c r="J23" s="153">
        <v>154.6043613707165</v>
      </c>
      <c r="K23" s="153">
        <v>110.6006804641419</v>
      </c>
      <c r="L23" s="212"/>
      <c r="M23" s="209"/>
      <c r="N23" s="203"/>
      <c r="O23" s="203"/>
      <c r="P23" s="203"/>
      <c r="Q23" s="203"/>
      <c r="R23" s="203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</row>
    <row r="24" spans="1:29" ht="12.75">
      <c r="A24" s="154" t="s">
        <v>135</v>
      </c>
      <c r="B24" s="160" t="s">
        <v>363</v>
      </c>
      <c r="C24" s="146" t="s">
        <v>190</v>
      </c>
      <c r="D24" s="214" t="s">
        <v>419</v>
      </c>
      <c r="E24" s="283">
        <v>630</v>
      </c>
      <c r="F24" s="283">
        <v>558</v>
      </c>
      <c r="G24" s="283">
        <v>532</v>
      </c>
      <c r="H24" s="283">
        <v>494</v>
      </c>
      <c r="I24" s="283">
        <v>494</v>
      </c>
      <c r="J24" s="153">
        <v>88.5304659498208</v>
      </c>
      <c r="K24" s="153">
        <v>92.85714285714286</v>
      </c>
      <c r="L24" s="212"/>
      <c r="M24" s="209"/>
      <c r="N24" s="203"/>
      <c r="O24" s="203"/>
      <c r="P24" s="203"/>
      <c r="Q24" s="203"/>
      <c r="R24" s="203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</row>
    <row r="25" spans="1:29" ht="12.75" customHeight="1">
      <c r="A25" s="155" t="s">
        <v>136</v>
      </c>
      <c r="B25" s="220" t="s">
        <v>364</v>
      </c>
      <c r="C25" s="216" t="s">
        <v>190</v>
      </c>
      <c r="D25" s="221" t="s">
        <v>419</v>
      </c>
      <c r="E25" s="284">
        <v>661</v>
      </c>
      <c r="F25" s="284">
        <v>814</v>
      </c>
      <c r="G25" s="284">
        <v>834</v>
      </c>
      <c r="H25" s="284">
        <v>781</v>
      </c>
      <c r="I25" s="284">
        <v>781</v>
      </c>
      <c r="J25" s="156">
        <v>95.94594594594594</v>
      </c>
      <c r="K25" s="156">
        <v>93.64508393285371</v>
      </c>
      <c r="L25" s="212"/>
      <c r="M25" s="209"/>
      <c r="N25" s="203"/>
      <c r="O25" s="203"/>
      <c r="P25" s="203"/>
      <c r="Q25" s="203"/>
      <c r="R25" s="203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</row>
    <row r="26" spans="1:29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3"/>
      <c r="O26" s="203"/>
      <c r="P26" s="203"/>
      <c r="Q26" s="203"/>
      <c r="R26" s="203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</row>
    <row r="27" spans="1:29" ht="12.75" customHeight="1">
      <c r="A27" s="209"/>
      <c r="B27" s="1253" t="s">
        <v>695</v>
      </c>
      <c r="C27" s="1254"/>
      <c r="D27" s="1254"/>
      <c r="E27" s="1254"/>
      <c r="F27" s="1254"/>
      <c r="G27" s="1254"/>
      <c r="H27" s="209"/>
      <c r="I27" s="209"/>
      <c r="J27" s="209"/>
      <c r="K27" s="209"/>
      <c r="L27" s="209"/>
      <c r="M27" s="209"/>
      <c r="N27" s="203"/>
      <c r="O27" s="203"/>
      <c r="P27" s="203"/>
      <c r="Q27" s="203"/>
      <c r="R27" s="203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12.75">
      <c r="A28" s="209"/>
      <c r="B28" s="1255"/>
      <c r="C28" s="1255"/>
      <c r="D28" s="1255"/>
      <c r="E28" s="1255"/>
      <c r="F28" s="1255"/>
      <c r="G28" s="1255"/>
      <c r="H28" s="209"/>
      <c r="I28" s="209"/>
      <c r="J28" s="209"/>
      <c r="K28" s="209"/>
      <c r="L28" s="209"/>
      <c r="M28" s="209"/>
      <c r="N28" s="203"/>
      <c r="O28" s="203"/>
      <c r="P28" s="203"/>
      <c r="Q28" s="203"/>
      <c r="R28" s="203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</row>
    <row r="29" spans="1:29" ht="12.75" customHeight="1">
      <c r="A29" s="154"/>
      <c r="B29" s="1255"/>
      <c r="C29" s="1255"/>
      <c r="D29" s="1255"/>
      <c r="E29" s="1255"/>
      <c r="F29" s="1255"/>
      <c r="G29" s="1255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</row>
    <row r="30" spans="1:29" ht="12.75">
      <c r="A30" s="154"/>
      <c r="B30" s="154"/>
      <c r="C30" s="154"/>
      <c r="D30" s="203"/>
      <c r="E30" s="203"/>
      <c r="F30" s="203"/>
      <c r="G30" s="203"/>
      <c r="H30" s="203"/>
      <c r="I30" s="203"/>
      <c r="J30" s="213"/>
      <c r="K30" s="213"/>
      <c r="L30" s="154"/>
      <c r="M30" s="154"/>
      <c r="N30" s="203"/>
      <c r="O30" s="203"/>
      <c r="P30" s="203"/>
      <c r="Q30" s="203"/>
      <c r="R30" s="203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29" ht="12.75" customHeight="1">
      <c r="A31" s="154"/>
      <c r="B31" s="154"/>
      <c r="C31" s="154"/>
      <c r="D31" s="203"/>
      <c r="E31" s="203"/>
      <c r="F31" s="203"/>
      <c r="G31" s="203"/>
      <c r="H31" s="203"/>
      <c r="I31" s="203"/>
      <c r="J31" s="213"/>
      <c r="K31" s="213"/>
      <c r="L31" s="154"/>
      <c r="M31" s="154"/>
      <c r="N31" s="203"/>
      <c r="O31" s="203"/>
      <c r="P31" s="203"/>
      <c r="Q31" s="203"/>
      <c r="R31" s="203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29" ht="12.75">
      <c r="A32" s="154"/>
      <c r="B32" s="154"/>
      <c r="C32" s="154"/>
      <c r="D32" s="203"/>
      <c r="E32" s="203"/>
      <c r="F32" s="203"/>
      <c r="G32" s="203"/>
      <c r="H32" s="203"/>
      <c r="I32" s="203"/>
      <c r="J32" s="213"/>
      <c r="K32" s="213"/>
      <c r="L32" s="154"/>
      <c r="M32" s="154"/>
      <c r="N32" s="203"/>
      <c r="O32" s="203"/>
      <c r="P32" s="203"/>
      <c r="Q32" s="203"/>
      <c r="R32" s="203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</row>
    <row r="33" spans="1:29" ht="12.75" customHeight="1">
      <c r="A33" s="154"/>
      <c r="B33" s="154"/>
      <c r="C33" s="154"/>
      <c r="D33" s="154"/>
      <c r="E33" s="154"/>
      <c r="F33" s="154"/>
      <c r="G33" s="154"/>
      <c r="H33" s="154"/>
      <c r="I33" s="203"/>
      <c r="J33" s="213"/>
      <c r="K33" s="213"/>
      <c r="L33" s="154"/>
      <c r="M33" s="154"/>
      <c r="N33" s="152"/>
      <c r="O33" s="154"/>
      <c r="P33" s="154"/>
      <c r="Q33" s="154"/>
      <c r="R33" s="154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</row>
    <row r="34" spans="1:29" ht="12.75">
      <c r="A34" s="154"/>
      <c r="B34" s="154"/>
      <c r="C34" s="154"/>
      <c r="D34" s="154"/>
      <c r="E34" s="154"/>
      <c r="F34" s="154"/>
      <c r="G34" s="154"/>
      <c r="H34" s="154"/>
      <c r="I34" s="203"/>
      <c r="J34" s="213"/>
      <c r="K34" s="213"/>
      <c r="L34" s="154"/>
      <c r="M34" s="154"/>
      <c r="N34" s="152"/>
      <c r="O34" s="154"/>
      <c r="P34" s="154"/>
      <c r="Q34" s="153"/>
      <c r="R34" s="154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12.75" customHeight="1">
      <c r="A35" s="152"/>
      <c r="B35" s="152"/>
      <c r="C35" s="152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154"/>
      <c r="P35" s="153"/>
      <c r="Q35" s="154"/>
      <c r="R35" s="154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ht="12.75">
      <c r="A36" s="154"/>
      <c r="B36" s="154"/>
      <c r="C36" s="154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4"/>
      <c r="O36" s="203"/>
      <c r="P36" s="203"/>
      <c r="Q36" s="203"/>
      <c r="R36" s="203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</row>
    <row r="37" spans="1:29" ht="12.75" customHeight="1">
      <c r="A37" s="154"/>
      <c r="B37" s="154"/>
      <c r="C37" s="154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12.75">
      <c r="A38" s="154"/>
      <c r="B38" s="154"/>
      <c r="C38" s="154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29" ht="12.75" customHeight="1">
      <c r="A39" s="154"/>
      <c r="B39" s="154"/>
      <c r="C39" s="154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</row>
    <row r="40" spans="1:29" ht="12.75">
      <c r="A40" s="154"/>
      <c r="B40" s="154"/>
      <c r="C40" s="154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</row>
    <row r="41" spans="1:29" ht="12.75" customHeight="1">
      <c r="A41" s="154"/>
      <c r="B41" s="154"/>
      <c r="C41" s="154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</row>
    <row r="42" spans="1:29" ht="12.75">
      <c r="A42" s="154"/>
      <c r="B42" s="154"/>
      <c r="C42" s="154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ht="12.7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41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ht="12.7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41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</row>
    <row r="45" spans="1:29" ht="12.7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41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  <row r="46" spans="1:29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41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</row>
    <row r="47" spans="1:29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41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</row>
    <row r="48" spans="1:29" ht="12.75">
      <c r="A48" s="1250"/>
      <c r="B48" s="1250"/>
      <c r="C48" s="1250"/>
      <c r="D48" s="1250"/>
      <c r="E48" s="1250"/>
      <c r="F48" s="1250"/>
      <c r="G48" s="1250"/>
      <c r="H48" s="1249"/>
      <c r="I48" s="1252"/>
      <c r="J48" s="1249"/>
      <c r="K48" s="154"/>
      <c r="L48" s="141"/>
      <c r="M48" s="141"/>
      <c r="N48" s="141"/>
      <c r="O48" s="141"/>
      <c r="P48" s="154"/>
      <c r="Q48" s="154"/>
      <c r="R48" s="154"/>
      <c r="S48" s="141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</row>
    <row r="49" spans="1:29" ht="12.75" customHeight="1">
      <c r="A49" s="141"/>
      <c r="B49" s="141"/>
      <c r="C49" s="141"/>
      <c r="D49" s="141"/>
      <c r="E49" s="141"/>
      <c r="F49" s="141"/>
      <c r="G49" s="141"/>
      <c r="H49" s="1251"/>
      <c r="I49" s="1252"/>
      <c r="J49" s="1249"/>
      <c r="K49" s="154"/>
      <c r="L49" s="141"/>
      <c r="M49" s="141"/>
      <c r="N49" s="141"/>
      <c r="O49" s="141"/>
      <c r="P49" s="154"/>
      <c r="Q49" s="154"/>
      <c r="R49" s="154"/>
      <c r="S49" s="141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29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54"/>
      <c r="Q50" s="154"/>
      <c r="R50" s="154"/>
      <c r="S50" s="141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1:29" ht="12.75" customHeight="1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41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1:29" ht="12.7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41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1:29" ht="12.75" customHeight="1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41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</row>
    <row r="54" spans="1:29" ht="12.7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41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</row>
    <row r="55" spans="1:29" ht="12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41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</row>
    <row r="56" spans="1:29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41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</row>
    <row r="57" spans="1:29" ht="12.7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41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</row>
    <row r="58" spans="1:29" ht="12.7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41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</row>
    <row r="59" spans="1:29" ht="12.75" customHeight="1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41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1:29" ht="12.75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41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29" ht="12.75" customHeight="1">
      <c r="A61" s="154"/>
      <c r="B61" s="154"/>
      <c r="C61" s="154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1:29" ht="12.75">
      <c r="A62" s="154"/>
      <c r="B62" s="154"/>
      <c r="C62" s="154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1:29" ht="12.75" customHeight="1">
      <c r="A63" s="154"/>
      <c r="B63" s="154"/>
      <c r="C63" s="154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</row>
    <row r="64" spans="1:29" ht="12.75">
      <c r="A64" s="154"/>
      <c r="B64" s="154"/>
      <c r="C64" s="154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</row>
    <row r="65" spans="1:29" ht="12.75" customHeight="1">
      <c r="A65" s="154"/>
      <c r="B65" s="154"/>
      <c r="C65" s="154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</row>
    <row r="66" spans="1:29" ht="12.75">
      <c r="A66" s="154"/>
      <c r="B66" s="154"/>
      <c r="C66" s="154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</row>
    <row r="67" spans="1:29" ht="12.75" customHeight="1">
      <c r="A67" s="154"/>
      <c r="B67" s="154"/>
      <c r="C67" s="154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</row>
    <row r="68" spans="1:29" ht="12.75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</row>
    <row r="69" spans="1:29" ht="12.75" customHeigh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</row>
    <row r="70" spans="1:29" ht="12.75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12.75" customHeigh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</row>
    <row r="72" spans="1:29" ht="12.75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</row>
    <row r="73" spans="1:29" ht="12.75" customHeigh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</row>
    <row r="74" spans="1:29" ht="12.75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</row>
    <row r="75" spans="1:29" ht="12.75" customHeigh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</row>
    <row r="76" spans="1:29" ht="12.75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</row>
    <row r="77" spans="1:29" ht="12.75" customHeigh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</row>
    <row r="78" spans="1:29" ht="12.75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</row>
    <row r="79" spans="1:29" ht="12.75" customHeigh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</row>
    <row r="80" spans="1:29" ht="12.75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</row>
    <row r="81" spans="1:29" ht="12.75" customHeigh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</row>
    <row r="82" spans="1:29" ht="12.75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</row>
    <row r="83" spans="1:29" ht="12.75" customHeigh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</row>
    <row r="84" spans="1:29" ht="12.75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29" ht="12.75" customHeight="1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</row>
    <row r="86" spans="1:29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</row>
    <row r="87" spans="1:29" ht="12.75" customHeight="1">
      <c r="A87" s="203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</row>
    <row r="88" spans="1:29" ht="12.75">
      <c r="A88" s="203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</row>
    <row r="89" spans="1:29" ht="12.75" customHeight="1">
      <c r="A89" s="203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</row>
    <row r="90" spans="1:29" ht="12.75">
      <c r="A90" s="203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</row>
    <row r="91" spans="1:29" ht="12.75" customHeight="1">
      <c r="A91" s="141"/>
      <c r="B91" s="141"/>
      <c r="C91" s="141"/>
      <c r="D91" s="158"/>
      <c r="E91" s="158"/>
      <c r="F91" s="141"/>
      <c r="G91" s="141"/>
      <c r="H91" s="141"/>
      <c r="I91" s="141"/>
      <c r="J91" s="141"/>
      <c r="K91" s="141"/>
      <c r="L91" s="141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</row>
    <row r="92" spans="1:29" ht="12.75">
      <c r="A92" s="141"/>
      <c r="B92" s="141"/>
      <c r="C92" s="141"/>
      <c r="D92" s="158"/>
      <c r="E92" s="158"/>
      <c r="F92" s="141"/>
      <c r="G92" s="141"/>
      <c r="H92" s="141"/>
      <c r="I92" s="141"/>
      <c r="J92" s="141"/>
      <c r="K92" s="141"/>
      <c r="L92" s="141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</row>
    <row r="93" spans="1:29" ht="12.75" customHeight="1">
      <c r="A93" s="141"/>
      <c r="B93" s="141"/>
      <c r="C93" s="141"/>
      <c r="D93" s="158"/>
      <c r="E93" s="158"/>
      <c r="F93" s="141"/>
      <c r="G93" s="141"/>
      <c r="H93" s="141"/>
      <c r="I93" s="141"/>
      <c r="J93" s="141"/>
      <c r="K93" s="141"/>
      <c r="L93" s="141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</row>
    <row r="94" spans="1:29" ht="12.75">
      <c r="A94" s="141"/>
      <c r="B94" s="141"/>
      <c r="C94" s="141"/>
      <c r="D94" s="158"/>
      <c r="E94" s="158"/>
      <c r="F94" s="141"/>
      <c r="G94" s="141"/>
      <c r="H94" s="141"/>
      <c r="I94" s="141"/>
      <c r="J94" s="141"/>
      <c r="K94" s="141"/>
      <c r="L94" s="141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</row>
    <row r="95" spans="1:29" ht="12.75" customHeight="1">
      <c r="A95" s="141"/>
      <c r="B95" s="141"/>
      <c r="C95" s="141"/>
      <c r="D95" s="158"/>
      <c r="E95" s="158"/>
      <c r="F95" s="141"/>
      <c r="G95" s="141"/>
      <c r="H95" s="141"/>
      <c r="I95" s="141"/>
      <c r="J95" s="141"/>
      <c r="K95" s="141"/>
      <c r="L95" s="141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</row>
    <row r="96" spans="1:29" ht="12.75">
      <c r="A96" s="141"/>
      <c r="B96" s="141"/>
      <c r="C96" s="141"/>
      <c r="D96" s="158"/>
      <c r="E96" s="158"/>
      <c r="F96" s="141"/>
      <c r="G96" s="141"/>
      <c r="H96" s="141"/>
      <c r="I96" s="141"/>
      <c r="J96" s="141"/>
      <c r="K96" s="141"/>
      <c r="L96" s="141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</row>
    <row r="97" spans="1:29" ht="12.75" customHeight="1">
      <c r="A97" s="141"/>
      <c r="B97" s="141"/>
      <c r="C97" s="141"/>
      <c r="D97" s="158"/>
      <c r="E97" s="158"/>
      <c r="F97" s="141"/>
      <c r="G97" s="141"/>
      <c r="H97" s="141"/>
      <c r="I97" s="141"/>
      <c r="J97" s="141"/>
      <c r="K97" s="141"/>
      <c r="L97" s="141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98" spans="1:29" ht="12.75">
      <c r="A98" s="141"/>
      <c r="B98" s="141"/>
      <c r="C98" s="141"/>
      <c r="D98" s="158"/>
      <c r="E98" s="158"/>
      <c r="F98" s="141"/>
      <c r="G98" s="141"/>
      <c r="H98" s="141"/>
      <c r="I98" s="141"/>
      <c r="J98" s="141"/>
      <c r="K98" s="141"/>
      <c r="L98" s="141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</row>
    <row r="99" spans="1:29" ht="12.75" customHeight="1">
      <c r="A99" s="141"/>
      <c r="B99" s="141"/>
      <c r="C99" s="141"/>
      <c r="D99" s="158"/>
      <c r="E99" s="158"/>
      <c r="F99" s="141"/>
      <c r="G99" s="141"/>
      <c r="H99" s="141"/>
      <c r="I99" s="141"/>
      <c r="J99" s="141"/>
      <c r="K99" s="141"/>
      <c r="L99" s="141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</row>
    <row r="100" spans="1:29" ht="12.75">
      <c r="A100" s="141"/>
      <c r="B100" s="141"/>
      <c r="C100" s="141"/>
      <c r="D100" s="158"/>
      <c r="E100" s="158"/>
      <c r="F100" s="141"/>
      <c r="G100" s="141"/>
      <c r="H100" s="141"/>
      <c r="I100" s="141"/>
      <c r="J100" s="141"/>
      <c r="K100" s="141"/>
      <c r="L100" s="141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</row>
    <row r="101" spans="1:29" ht="12.75" customHeight="1">
      <c r="A101" s="141"/>
      <c r="B101" s="141"/>
      <c r="C101" s="141"/>
      <c r="D101" s="158"/>
      <c r="E101" s="158"/>
      <c r="F101" s="141"/>
      <c r="G101" s="141"/>
      <c r="H101" s="141"/>
      <c r="I101" s="141"/>
      <c r="J101" s="141"/>
      <c r="K101" s="141"/>
      <c r="L101" s="141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</row>
    <row r="102" spans="1:29" ht="12.75">
      <c r="A102" s="141"/>
      <c r="B102" s="141"/>
      <c r="C102" s="141"/>
      <c r="D102" s="158"/>
      <c r="E102" s="158"/>
      <c r="F102" s="141"/>
      <c r="G102" s="141"/>
      <c r="H102" s="141"/>
      <c r="I102" s="141"/>
      <c r="J102" s="141"/>
      <c r="K102" s="141"/>
      <c r="L102" s="141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</row>
    <row r="103" spans="1:29" ht="12.75" customHeight="1">
      <c r="A103" s="141"/>
      <c r="B103" s="141"/>
      <c r="C103" s="141"/>
      <c r="D103" s="158"/>
      <c r="E103" s="158"/>
      <c r="F103" s="141"/>
      <c r="G103" s="141"/>
      <c r="H103" s="141"/>
      <c r="I103" s="141"/>
      <c r="J103" s="141"/>
      <c r="K103" s="141"/>
      <c r="L103" s="141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</row>
    <row r="104" spans="1:29" ht="12.75">
      <c r="A104" s="141"/>
      <c r="B104" s="141"/>
      <c r="C104" s="141"/>
      <c r="D104" s="158"/>
      <c r="E104" s="158"/>
      <c r="F104" s="141"/>
      <c r="G104" s="141"/>
      <c r="H104" s="141"/>
      <c r="I104" s="141"/>
      <c r="J104" s="141"/>
      <c r="K104" s="141"/>
      <c r="L104" s="141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</row>
    <row r="105" spans="1:29" ht="12.75" customHeight="1">
      <c r="A105" s="141"/>
      <c r="B105" s="141"/>
      <c r="C105" s="141"/>
      <c r="D105" s="158"/>
      <c r="E105" s="158"/>
      <c r="F105" s="141"/>
      <c r="G105" s="141"/>
      <c r="H105" s="141"/>
      <c r="I105" s="141"/>
      <c r="J105" s="141"/>
      <c r="K105" s="141"/>
      <c r="L105" s="141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</row>
    <row r="106" spans="1:29" ht="12.75">
      <c r="A106" s="141"/>
      <c r="B106" s="141"/>
      <c r="C106" s="141"/>
      <c r="D106" s="158"/>
      <c r="E106" s="158"/>
      <c r="F106" s="141"/>
      <c r="G106" s="141"/>
      <c r="H106" s="141"/>
      <c r="I106" s="141"/>
      <c r="J106" s="141"/>
      <c r="K106" s="141"/>
      <c r="L106" s="141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</row>
    <row r="107" spans="1:29" ht="12.75" customHeight="1">
      <c r="A107" s="141"/>
      <c r="B107" s="141"/>
      <c r="C107" s="141"/>
      <c r="D107" s="158"/>
      <c r="E107" s="158"/>
      <c r="F107" s="141"/>
      <c r="G107" s="141"/>
      <c r="H107" s="141"/>
      <c r="I107" s="141"/>
      <c r="J107" s="141"/>
      <c r="K107" s="141"/>
      <c r="L107" s="141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</row>
    <row r="108" spans="1:29" ht="12.75">
      <c r="A108" s="141"/>
      <c r="B108" s="141"/>
      <c r="C108" s="141"/>
      <c r="D108" s="158"/>
      <c r="E108" s="158"/>
      <c r="F108" s="141"/>
      <c r="G108" s="141"/>
      <c r="H108" s="141"/>
      <c r="I108" s="141"/>
      <c r="J108" s="141"/>
      <c r="K108" s="141"/>
      <c r="L108" s="141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</row>
    <row r="109" spans="1:29" ht="12.75" customHeight="1">
      <c r="A109" s="141"/>
      <c r="B109" s="141"/>
      <c r="C109" s="141"/>
      <c r="D109" s="158"/>
      <c r="E109" s="158"/>
      <c r="F109" s="141"/>
      <c r="G109" s="141"/>
      <c r="H109" s="141"/>
      <c r="I109" s="141"/>
      <c r="J109" s="141"/>
      <c r="K109" s="141"/>
      <c r="L109" s="141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</row>
    <row r="110" spans="1:29" ht="12.75">
      <c r="A110" s="141"/>
      <c r="B110" s="141"/>
      <c r="C110" s="141"/>
      <c r="D110" s="158"/>
      <c r="E110" s="158"/>
      <c r="F110" s="141"/>
      <c r="G110" s="141"/>
      <c r="H110" s="141"/>
      <c r="I110" s="141"/>
      <c r="J110" s="141"/>
      <c r="K110" s="141"/>
      <c r="L110" s="141"/>
      <c r="M110" s="142"/>
      <c r="N110" s="142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</row>
    <row r="111" spans="1:29" ht="12.75" customHeight="1">
      <c r="A111" s="141"/>
      <c r="B111" s="141"/>
      <c r="C111" s="141"/>
      <c r="D111" s="158"/>
      <c r="E111" s="158"/>
      <c r="F111" s="141"/>
      <c r="G111" s="141"/>
      <c r="H111" s="141"/>
      <c r="I111" s="141"/>
      <c r="J111" s="141"/>
      <c r="K111" s="141"/>
      <c r="L111" s="141"/>
      <c r="M111" s="142"/>
      <c r="N111" s="142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</row>
    <row r="112" spans="1:29" ht="12.75">
      <c r="A112" s="141"/>
      <c r="B112" s="141"/>
      <c r="C112" s="141"/>
      <c r="D112" s="158"/>
      <c r="E112" s="158"/>
      <c r="F112" s="141"/>
      <c r="G112" s="141"/>
      <c r="H112" s="141"/>
      <c r="I112" s="141"/>
      <c r="J112" s="141"/>
      <c r="K112" s="141"/>
      <c r="L112" s="141"/>
      <c r="M112" s="142"/>
      <c r="N112" s="142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</row>
    <row r="113" spans="1:29" ht="12.75" customHeight="1">
      <c r="A113" s="141"/>
      <c r="B113" s="141"/>
      <c r="C113" s="141"/>
      <c r="D113" s="158"/>
      <c r="E113" s="158"/>
      <c r="F113" s="141"/>
      <c r="G113" s="141"/>
      <c r="H113" s="141"/>
      <c r="I113" s="141"/>
      <c r="J113" s="141"/>
      <c r="K113" s="141"/>
      <c r="L113" s="141"/>
      <c r="M113" s="142"/>
      <c r="N113" s="142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</row>
    <row r="114" spans="1:29" ht="12.75">
      <c r="A114" s="141"/>
      <c r="B114" s="141"/>
      <c r="C114" s="141"/>
      <c r="D114" s="158"/>
      <c r="E114" s="158"/>
      <c r="F114" s="141"/>
      <c r="G114" s="141"/>
      <c r="H114" s="141"/>
      <c r="I114" s="141"/>
      <c r="J114" s="141"/>
      <c r="K114" s="141"/>
      <c r="L114" s="141"/>
      <c r="M114" s="142"/>
      <c r="N114" s="142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</row>
    <row r="115" spans="1:29" ht="12.75" customHeight="1">
      <c r="A115" s="141"/>
      <c r="B115" s="141"/>
      <c r="C115" s="141"/>
      <c r="D115" s="158"/>
      <c r="E115" s="158"/>
      <c r="F115" s="141"/>
      <c r="G115" s="141"/>
      <c r="H115" s="141"/>
      <c r="I115" s="141"/>
      <c r="J115" s="141"/>
      <c r="K115" s="141"/>
      <c r="L115" s="141"/>
      <c r="M115" s="142"/>
      <c r="N115" s="142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</row>
    <row r="116" spans="1:29" ht="12.75">
      <c r="A116" s="141"/>
      <c r="B116" s="141"/>
      <c r="C116" s="141"/>
      <c r="D116" s="158"/>
      <c r="E116" s="158"/>
      <c r="F116" s="141"/>
      <c r="G116" s="141"/>
      <c r="H116" s="141"/>
      <c r="I116" s="141"/>
      <c r="J116" s="141"/>
      <c r="K116" s="141"/>
      <c r="L116" s="141"/>
      <c r="M116" s="142"/>
      <c r="N116" s="142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</row>
    <row r="117" spans="1:29" ht="12.75" customHeight="1">
      <c r="A117" s="141"/>
      <c r="B117" s="141"/>
      <c r="C117" s="141"/>
      <c r="D117" s="158"/>
      <c r="E117" s="158"/>
      <c r="F117" s="141"/>
      <c r="G117" s="141"/>
      <c r="H117" s="141"/>
      <c r="I117" s="141"/>
      <c r="J117" s="141"/>
      <c r="K117" s="141"/>
      <c r="L117" s="141"/>
      <c r="M117" s="142"/>
      <c r="N117" s="142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</row>
    <row r="118" spans="1:29" ht="12.75">
      <c r="A118" s="141"/>
      <c r="B118" s="141"/>
      <c r="C118" s="141"/>
      <c r="D118" s="158"/>
      <c r="E118" s="158"/>
      <c r="F118" s="141"/>
      <c r="G118" s="141"/>
      <c r="H118" s="141"/>
      <c r="I118" s="141"/>
      <c r="J118" s="141"/>
      <c r="K118" s="141"/>
      <c r="L118" s="141"/>
      <c r="M118" s="142"/>
      <c r="N118" s="142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</row>
    <row r="119" spans="1:29" ht="12.75" customHeight="1">
      <c r="A119" s="141"/>
      <c r="B119" s="141"/>
      <c r="C119" s="141"/>
      <c r="D119" s="158"/>
      <c r="E119" s="158"/>
      <c r="F119" s="141"/>
      <c r="G119" s="141"/>
      <c r="H119" s="141"/>
      <c r="I119" s="141"/>
      <c r="J119" s="141"/>
      <c r="K119" s="141"/>
      <c r="L119" s="141"/>
      <c r="M119" s="142"/>
      <c r="N119" s="142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</row>
    <row r="120" spans="1:29" ht="12.75">
      <c r="A120" s="141"/>
      <c r="B120" s="141"/>
      <c r="C120" s="141"/>
      <c r="D120" s="158"/>
      <c r="E120" s="158"/>
      <c r="F120" s="141"/>
      <c r="G120" s="141"/>
      <c r="H120" s="141"/>
      <c r="I120" s="141"/>
      <c r="J120" s="141"/>
      <c r="K120" s="141"/>
      <c r="L120" s="141"/>
      <c r="M120" s="142"/>
      <c r="N120" s="142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</row>
    <row r="121" spans="1:29" ht="12.75" customHeight="1">
      <c r="A121" s="141"/>
      <c r="B121" s="141"/>
      <c r="C121" s="141"/>
      <c r="D121" s="158"/>
      <c r="E121" s="158"/>
      <c r="F121" s="141"/>
      <c r="G121" s="141"/>
      <c r="H121" s="141"/>
      <c r="I121" s="141"/>
      <c r="J121" s="141"/>
      <c r="K121" s="141"/>
      <c r="L121" s="141"/>
      <c r="M121" s="142"/>
      <c r="N121" s="142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</row>
    <row r="122" spans="1:29" ht="12.75">
      <c r="A122" s="141"/>
      <c r="B122" s="141"/>
      <c r="C122" s="141"/>
      <c r="D122" s="158"/>
      <c r="E122" s="158"/>
      <c r="F122" s="141"/>
      <c r="G122" s="141"/>
      <c r="H122" s="141"/>
      <c r="I122" s="141"/>
      <c r="J122" s="141"/>
      <c r="K122" s="141"/>
      <c r="L122" s="141"/>
      <c r="M122" s="142"/>
      <c r="N122" s="142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</row>
    <row r="123" spans="1:29" ht="12.75" customHeight="1">
      <c r="A123" s="141"/>
      <c r="B123" s="141"/>
      <c r="C123" s="141"/>
      <c r="D123" s="158"/>
      <c r="E123" s="158"/>
      <c r="F123" s="141"/>
      <c r="G123" s="141"/>
      <c r="H123" s="141"/>
      <c r="I123" s="141"/>
      <c r="J123" s="141"/>
      <c r="K123" s="141"/>
      <c r="L123" s="141"/>
      <c r="M123" s="142"/>
      <c r="N123" s="142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</row>
    <row r="124" spans="1:29" ht="12.75">
      <c r="A124" s="141"/>
      <c r="B124" s="141"/>
      <c r="C124" s="141"/>
      <c r="D124" s="158"/>
      <c r="E124" s="158"/>
      <c r="F124" s="141"/>
      <c r="G124" s="141"/>
      <c r="H124" s="141"/>
      <c r="I124" s="141"/>
      <c r="J124" s="141"/>
      <c r="K124" s="141"/>
      <c r="L124" s="141"/>
      <c r="M124" s="142"/>
      <c r="N124" s="142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</row>
    <row r="125" spans="1:29" ht="12.75" customHeight="1">
      <c r="A125" s="141"/>
      <c r="B125" s="141"/>
      <c r="C125" s="141"/>
      <c r="D125" s="158"/>
      <c r="E125" s="158"/>
      <c r="F125" s="141"/>
      <c r="G125" s="141"/>
      <c r="H125" s="141"/>
      <c r="I125" s="141"/>
      <c r="J125" s="141"/>
      <c r="K125" s="141"/>
      <c r="L125" s="141"/>
      <c r="M125" s="142"/>
      <c r="N125" s="142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</row>
    <row r="126" spans="1:29" ht="12.75">
      <c r="A126" s="141"/>
      <c r="B126" s="141"/>
      <c r="C126" s="141"/>
      <c r="D126" s="158"/>
      <c r="E126" s="158"/>
      <c r="F126" s="141"/>
      <c r="G126" s="141"/>
      <c r="H126" s="141"/>
      <c r="I126" s="141"/>
      <c r="J126" s="141"/>
      <c r="K126" s="141"/>
      <c r="L126" s="141"/>
      <c r="M126" s="142"/>
      <c r="N126" s="142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</row>
    <row r="127" spans="1:29" ht="12.75" customHeight="1">
      <c r="A127" s="141"/>
      <c r="B127" s="141"/>
      <c r="C127" s="141"/>
      <c r="D127" s="158"/>
      <c r="E127" s="158"/>
      <c r="F127" s="141"/>
      <c r="G127" s="141"/>
      <c r="H127" s="141"/>
      <c r="I127" s="141"/>
      <c r="J127" s="141"/>
      <c r="K127" s="141"/>
      <c r="L127" s="141"/>
      <c r="M127" s="142"/>
      <c r="N127" s="142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</row>
    <row r="128" spans="1:29" ht="12.75">
      <c r="A128" s="141"/>
      <c r="B128" s="141"/>
      <c r="C128" s="141"/>
      <c r="D128" s="158"/>
      <c r="E128" s="158"/>
      <c r="F128" s="141"/>
      <c r="G128" s="141"/>
      <c r="H128" s="141"/>
      <c r="I128" s="141"/>
      <c r="J128" s="141"/>
      <c r="K128" s="141"/>
      <c r="L128" s="141"/>
      <c r="M128" s="142"/>
      <c r="N128" s="142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</row>
    <row r="129" spans="1:29" ht="12.75" customHeight="1">
      <c r="A129" s="141"/>
      <c r="B129" s="141"/>
      <c r="C129" s="141"/>
      <c r="D129" s="158"/>
      <c r="E129" s="158"/>
      <c r="F129" s="141"/>
      <c r="G129" s="141"/>
      <c r="H129" s="141"/>
      <c r="I129" s="141"/>
      <c r="J129" s="141"/>
      <c r="K129" s="141"/>
      <c r="L129" s="141"/>
      <c r="M129" s="142"/>
      <c r="N129" s="142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</row>
    <row r="130" spans="1:29" ht="12.75">
      <c r="A130" s="141"/>
      <c r="B130" s="141"/>
      <c r="C130" s="141"/>
      <c r="D130" s="158"/>
      <c r="E130" s="158"/>
      <c r="F130" s="141"/>
      <c r="G130" s="141"/>
      <c r="H130" s="141"/>
      <c r="I130" s="141"/>
      <c r="J130" s="141"/>
      <c r="K130" s="141"/>
      <c r="L130" s="141"/>
      <c r="M130" s="142"/>
      <c r="N130" s="142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</row>
    <row r="131" spans="1:29" ht="12.75" customHeight="1">
      <c r="A131" s="141"/>
      <c r="B131" s="141"/>
      <c r="C131" s="141"/>
      <c r="D131" s="158"/>
      <c r="E131" s="158"/>
      <c r="F131" s="141"/>
      <c r="G131" s="141"/>
      <c r="H131" s="141"/>
      <c r="I131" s="141"/>
      <c r="J131" s="141"/>
      <c r="K131" s="141"/>
      <c r="L131" s="141"/>
      <c r="M131" s="142"/>
      <c r="N131" s="142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</row>
    <row r="132" spans="1:29" ht="12.75">
      <c r="A132" s="141"/>
      <c r="B132" s="141"/>
      <c r="C132" s="141"/>
      <c r="D132" s="158"/>
      <c r="E132" s="158"/>
      <c r="F132" s="141"/>
      <c r="G132" s="141"/>
      <c r="H132" s="141"/>
      <c r="I132" s="141"/>
      <c r="J132" s="141"/>
      <c r="K132" s="141"/>
      <c r="L132" s="141"/>
      <c r="M132" s="142"/>
      <c r="N132" s="142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</row>
    <row r="133" spans="1:29" ht="12.75" customHeight="1">
      <c r="A133" s="141"/>
      <c r="B133" s="141"/>
      <c r="C133" s="141"/>
      <c r="D133" s="158"/>
      <c r="E133" s="158"/>
      <c r="F133" s="141"/>
      <c r="G133" s="141"/>
      <c r="H133" s="141"/>
      <c r="I133" s="141"/>
      <c r="J133" s="141"/>
      <c r="K133" s="141"/>
      <c r="L133" s="141"/>
      <c r="M133" s="142"/>
      <c r="N133" s="142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</row>
    <row r="134" spans="1:29" ht="12.75">
      <c r="A134" s="141"/>
      <c r="B134" s="141"/>
      <c r="C134" s="141"/>
      <c r="D134" s="158"/>
      <c r="E134" s="158"/>
      <c r="F134" s="141"/>
      <c r="G134" s="141"/>
      <c r="H134" s="141"/>
      <c r="I134" s="141"/>
      <c r="J134" s="141"/>
      <c r="K134" s="141"/>
      <c r="L134" s="141"/>
      <c r="M134" s="142"/>
      <c r="N134" s="142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</row>
    <row r="135" spans="1:29" ht="12.75" customHeight="1">
      <c r="A135" s="141"/>
      <c r="B135" s="141"/>
      <c r="C135" s="141"/>
      <c r="D135" s="158"/>
      <c r="E135" s="158"/>
      <c r="F135" s="141"/>
      <c r="G135" s="141"/>
      <c r="H135" s="141"/>
      <c r="I135" s="141"/>
      <c r="J135" s="141"/>
      <c r="K135" s="141"/>
      <c r="L135" s="141"/>
      <c r="M135" s="142"/>
      <c r="N135" s="142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</row>
    <row r="136" spans="1:29" ht="12.75">
      <c r="A136" s="141"/>
      <c r="B136" s="141"/>
      <c r="C136" s="141"/>
      <c r="D136" s="158"/>
      <c r="E136" s="158"/>
      <c r="F136" s="141"/>
      <c r="G136" s="141"/>
      <c r="H136" s="141"/>
      <c r="I136" s="141"/>
      <c r="J136" s="141"/>
      <c r="K136" s="141"/>
      <c r="L136" s="141"/>
      <c r="M136" s="142"/>
      <c r="N136" s="142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</row>
    <row r="137" spans="1:29" ht="12.75" customHeight="1">
      <c r="A137" s="141"/>
      <c r="B137" s="141"/>
      <c r="C137" s="141"/>
      <c r="D137" s="158"/>
      <c r="E137" s="158"/>
      <c r="F137" s="141"/>
      <c r="G137" s="141"/>
      <c r="H137" s="141"/>
      <c r="I137" s="141"/>
      <c r="J137" s="141"/>
      <c r="K137" s="141"/>
      <c r="L137" s="141"/>
      <c r="M137" s="142"/>
      <c r="N137" s="142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</row>
    <row r="138" spans="1:29" ht="12.75">
      <c r="A138" s="141"/>
      <c r="B138" s="141"/>
      <c r="C138" s="141"/>
      <c r="D138" s="158"/>
      <c r="E138" s="158"/>
      <c r="F138" s="141"/>
      <c r="G138" s="141"/>
      <c r="H138" s="141"/>
      <c r="I138" s="141"/>
      <c r="J138" s="141"/>
      <c r="K138" s="141"/>
      <c r="L138" s="141"/>
      <c r="M138" s="142"/>
      <c r="N138" s="142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</row>
    <row r="139" spans="1:29" ht="12.75" customHeight="1">
      <c r="A139" s="141"/>
      <c r="B139" s="141"/>
      <c r="C139" s="141"/>
      <c r="D139" s="158"/>
      <c r="E139" s="158"/>
      <c r="F139" s="141"/>
      <c r="G139" s="141"/>
      <c r="H139" s="141"/>
      <c r="I139" s="141"/>
      <c r="J139" s="141"/>
      <c r="K139" s="141"/>
      <c r="L139" s="141"/>
      <c r="M139" s="142"/>
      <c r="N139" s="142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</row>
    <row r="140" spans="1:29" ht="12.75">
      <c r="A140" s="141"/>
      <c r="B140" s="141"/>
      <c r="C140" s="141"/>
      <c r="D140" s="158"/>
      <c r="E140" s="158"/>
      <c r="F140" s="141"/>
      <c r="G140" s="141"/>
      <c r="H140" s="141"/>
      <c r="I140" s="141"/>
      <c r="J140" s="141"/>
      <c r="K140" s="141"/>
      <c r="L140" s="141"/>
      <c r="M140" s="142"/>
      <c r="N140" s="142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</row>
    <row r="141" spans="1:29" ht="12.75" customHeight="1">
      <c r="A141" s="141"/>
      <c r="B141" s="141"/>
      <c r="C141" s="141"/>
      <c r="D141" s="158"/>
      <c r="E141" s="158"/>
      <c r="F141" s="141"/>
      <c r="G141" s="141"/>
      <c r="H141" s="141"/>
      <c r="I141" s="141"/>
      <c r="J141" s="141"/>
      <c r="K141" s="141"/>
      <c r="L141" s="141"/>
      <c r="M141" s="142"/>
      <c r="N141" s="142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</row>
    <row r="142" spans="1:29" ht="12.75">
      <c r="A142" s="141"/>
      <c r="B142" s="141"/>
      <c r="C142" s="141"/>
      <c r="D142" s="158"/>
      <c r="E142" s="158"/>
      <c r="F142" s="141"/>
      <c r="G142" s="141"/>
      <c r="H142" s="141"/>
      <c r="I142" s="141"/>
      <c r="J142" s="141"/>
      <c r="K142" s="141"/>
      <c r="L142" s="141"/>
      <c r="M142" s="142"/>
      <c r="N142" s="142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</row>
    <row r="143" spans="1:29" ht="12.75" customHeight="1">
      <c r="A143" s="141"/>
      <c r="B143" s="141"/>
      <c r="C143" s="141"/>
      <c r="D143" s="158"/>
      <c r="E143" s="158"/>
      <c r="F143" s="141"/>
      <c r="G143" s="141"/>
      <c r="H143" s="141"/>
      <c r="I143" s="141"/>
      <c r="J143" s="141"/>
      <c r="K143" s="141"/>
      <c r="L143" s="141"/>
      <c r="M143" s="142"/>
      <c r="N143" s="142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</row>
    <row r="144" spans="1:29" ht="12.75">
      <c r="A144" s="141"/>
      <c r="B144" s="141"/>
      <c r="C144" s="141"/>
      <c r="D144" s="158"/>
      <c r="E144" s="158"/>
      <c r="F144" s="141"/>
      <c r="G144" s="141"/>
      <c r="H144" s="141"/>
      <c r="I144" s="141"/>
      <c r="J144" s="141"/>
      <c r="K144" s="141"/>
      <c r="L144" s="141"/>
      <c r="M144" s="142"/>
      <c r="N144" s="142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</row>
    <row r="145" spans="1:29" ht="12.75" customHeight="1">
      <c r="A145" s="141"/>
      <c r="B145" s="141"/>
      <c r="C145" s="141"/>
      <c r="D145" s="158"/>
      <c r="E145" s="158"/>
      <c r="F145" s="141"/>
      <c r="G145" s="141"/>
      <c r="H145" s="141"/>
      <c r="I145" s="141"/>
      <c r="J145" s="141"/>
      <c r="K145" s="141"/>
      <c r="L145" s="141"/>
      <c r="M145" s="142"/>
      <c r="N145" s="142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</row>
    <row r="146" spans="1:29" ht="12.75">
      <c r="A146" s="141"/>
      <c r="B146" s="141"/>
      <c r="C146" s="141"/>
      <c r="D146" s="158"/>
      <c r="E146" s="158"/>
      <c r="F146" s="141"/>
      <c r="G146" s="141"/>
      <c r="H146" s="141"/>
      <c r="I146" s="141"/>
      <c r="J146" s="141"/>
      <c r="K146" s="141"/>
      <c r="L146" s="141"/>
      <c r="M146" s="142"/>
      <c r="N146" s="142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</row>
    <row r="147" spans="1:29" ht="12.75" customHeight="1">
      <c r="A147" s="141"/>
      <c r="B147" s="141"/>
      <c r="C147" s="141"/>
      <c r="D147" s="158"/>
      <c r="E147" s="158"/>
      <c r="F147" s="141"/>
      <c r="G147" s="141"/>
      <c r="H147" s="141"/>
      <c r="I147" s="141"/>
      <c r="J147" s="141"/>
      <c r="K147" s="141"/>
      <c r="L147" s="141"/>
      <c r="M147" s="142"/>
      <c r="N147" s="142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</row>
    <row r="148" spans="1:29" ht="12.75">
      <c r="A148" s="141"/>
      <c r="B148" s="141"/>
      <c r="C148" s="141"/>
      <c r="D148" s="158"/>
      <c r="E148" s="158"/>
      <c r="F148" s="141"/>
      <c r="G148" s="141"/>
      <c r="H148" s="141"/>
      <c r="I148" s="141"/>
      <c r="J148" s="141"/>
      <c r="K148" s="141"/>
      <c r="L148" s="141"/>
      <c r="M148" s="142"/>
      <c r="N148" s="142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</row>
    <row r="149" spans="1:29" ht="12.75" customHeight="1">
      <c r="A149" s="141"/>
      <c r="B149" s="141"/>
      <c r="C149" s="141"/>
      <c r="D149" s="158"/>
      <c r="E149" s="158"/>
      <c r="F149" s="141"/>
      <c r="G149" s="141"/>
      <c r="H149" s="141"/>
      <c r="I149" s="141"/>
      <c r="J149" s="141"/>
      <c r="K149" s="141"/>
      <c r="L149" s="141"/>
      <c r="M149" s="142"/>
      <c r="N149" s="142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</row>
    <row r="150" spans="1:29" ht="12.75">
      <c r="A150" s="141"/>
      <c r="B150" s="141"/>
      <c r="C150" s="141"/>
      <c r="D150" s="158"/>
      <c r="E150" s="158"/>
      <c r="F150" s="141"/>
      <c r="G150" s="141"/>
      <c r="H150" s="141"/>
      <c r="I150" s="141"/>
      <c r="J150" s="141"/>
      <c r="K150" s="141"/>
      <c r="L150" s="141"/>
      <c r="M150" s="142"/>
      <c r="N150" s="142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</row>
    <row r="151" spans="1:29" ht="12.75" customHeight="1">
      <c r="A151" s="141"/>
      <c r="B151" s="141"/>
      <c r="C151" s="141"/>
      <c r="D151" s="158"/>
      <c r="E151" s="158"/>
      <c r="F151" s="141"/>
      <c r="G151" s="141"/>
      <c r="H151" s="141"/>
      <c r="I151" s="141"/>
      <c r="J151" s="141"/>
      <c r="K151" s="141"/>
      <c r="L151" s="141"/>
      <c r="M151" s="142"/>
      <c r="N151" s="142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</row>
    <row r="152" spans="1:29" ht="12.75">
      <c r="A152" s="141"/>
      <c r="B152" s="141"/>
      <c r="C152" s="141"/>
      <c r="D152" s="158"/>
      <c r="E152" s="158"/>
      <c r="F152" s="141"/>
      <c r="G152" s="141"/>
      <c r="H152" s="141"/>
      <c r="I152" s="141"/>
      <c r="J152" s="141"/>
      <c r="K152" s="141"/>
      <c r="L152" s="141"/>
      <c r="M152" s="142"/>
      <c r="N152" s="142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</row>
    <row r="153" spans="1:29" ht="12.75" customHeight="1">
      <c r="A153" s="141"/>
      <c r="B153" s="141"/>
      <c r="C153" s="141"/>
      <c r="D153" s="158"/>
      <c r="E153" s="158"/>
      <c r="F153" s="141"/>
      <c r="G153" s="141"/>
      <c r="H153" s="141"/>
      <c r="I153" s="141"/>
      <c r="J153" s="141"/>
      <c r="K153" s="141"/>
      <c r="L153" s="141"/>
      <c r="M153" s="142"/>
      <c r="N153" s="142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</row>
    <row r="154" spans="1:29" ht="12.75">
      <c r="A154" s="141"/>
      <c r="B154" s="141"/>
      <c r="C154" s="141"/>
      <c r="D154" s="158"/>
      <c r="E154" s="158"/>
      <c r="F154" s="141"/>
      <c r="G154" s="141"/>
      <c r="H154" s="141"/>
      <c r="I154" s="141"/>
      <c r="J154" s="141"/>
      <c r="K154" s="141"/>
      <c r="L154" s="141"/>
      <c r="M154" s="142"/>
      <c r="N154" s="142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</row>
    <row r="155" spans="1:29" ht="12.75" customHeight="1">
      <c r="A155" s="142"/>
      <c r="B155" s="142"/>
      <c r="C155" s="142"/>
      <c r="D155" s="157"/>
      <c r="E155" s="157"/>
      <c r="F155" s="142"/>
      <c r="G155" s="142"/>
      <c r="H155" s="142"/>
      <c r="I155" s="142"/>
      <c r="J155" s="142"/>
      <c r="K155" s="142"/>
      <c r="L155" s="142"/>
      <c r="M155" s="142"/>
      <c r="N155" s="142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</row>
    <row r="156" spans="1:29" ht="12.75">
      <c r="A156" s="142"/>
      <c r="B156" s="142"/>
      <c r="C156" s="142"/>
      <c r="D156" s="157"/>
      <c r="E156" s="157"/>
      <c r="F156" s="142"/>
      <c r="G156" s="142"/>
      <c r="H156" s="142"/>
      <c r="I156" s="142"/>
      <c r="J156" s="142"/>
      <c r="K156" s="142"/>
      <c r="L156" s="142"/>
      <c r="M156" s="142"/>
      <c r="N156" s="142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</row>
    <row r="157" spans="1:29" ht="12.75" customHeight="1">
      <c r="A157" s="142"/>
      <c r="B157" s="142"/>
      <c r="C157" s="142"/>
      <c r="D157" s="157"/>
      <c r="E157" s="157"/>
      <c r="F157" s="142"/>
      <c r="G157" s="142"/>
      <c r="H157" s="142"/>
      <c r="I157" s="142"/>
      <c r="J157" s="142"/>
      <c r="K157" s="142"/>
      <c r="L157" s="142"/>
      <c r="M157" s="142"/>
      <c r="N157" s="142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</row>
    <row r="158" spans="1:29" ht="12.75">
      <c r="A158" s="142"/>
      <c r="B158" s="142"/>
      <c r="C158" s="142"/>
      <c r="D158" s="157"/>
      <c r="E158" s="157"/>
      <c r="F158" s="142"/>
      <c r="G158" s="142"/>
      <c r="H158" s="142"/>
      <c r="I158" s="142"/>
      <c r="J158" s="142"/>
      <c r="K158" s="142"/>
      <c r="L158" s="142"/>
      <c r="M158" s="142"/>
      <c r="N158" s="142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</row>
    <row r="159" spans="1:29" ht="12.75" customHeight="1">
      <c r="A159" s="142"/>
      <c r="B159" s="142"/>
      <c r="C159" s="142"/>
      <c r="D159" s="157"/>
      <c r="E159" s="157"/>
      <c r="F159" s="142"/>
      <c r="G159" s="142"/>
      <c r="H159" s="142"/>
      <c r="I159" s="142"/>
      <c r="J159" s="142"/>
      <c r="K159" s="142"/>
      <c r="L159" s="142"/>
      <c r="M159" s="142"/>
      <c r="N159" s="142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</row>
    <row r="160" spans="1:29" ht="12.75">
      <c r="A160" s="142"/>
      <c r="B160" s="142"/>
      <c r="C160" s="142"/>
      <c r="D160" s="157"/>
      <c r="E160" s="157"/>
      <c r="F160" s="142"/>
      <c r="G160" s="142"/>
      <c r="H160" s="142"/>
      <c r="I160" s="142"/>
      <c r="J160" s="142"/>
      <c r="K160" s="142"/>
      <c r="L160" s="142"/>
      <c r="M160" s="142"/>
      <c r="N160" s="142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</row>
    <row r="161" spans="1:29" ht="12.75" customHeight="1">
      <c r="A161" s="142"/>
      <c r="B161" s="142"/>
      <c r="C161" s="142"/>
      <c r="D161" s="157"/>
      <c r="E161" s="157"/>
      <c r="F161" s="142"/>
      <c r="G161" s="142"/>
      <c r="H161" s="142"/>
      <c r="I161" s="142"/>
      <c r="J161" s="142"/>
      <c r="K161" s="142"/>
      <c r="L161" s="142"/>
      <c r="M161" s="142"/>
      <c r="N161" s="142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</row>
  </sheetData>
  <sheetProtection/>
  <mergeCells count="6">
    <mergeCell ref="J48:J49"/>
    <mergeCell ref="A48:G48"/>
    <mergeCell ref="H48:H49"/>
    <mergeCell ref="I48:I49"/>
    <mergeCell ref="B27:G29"/>
    <mergeCell ref="E6:I6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&amp;L&amp;8&amp;USection 13. transport and construction&amp;R&amp;"Arial Mon,Regular"
</oddHeader>
    <oddFooter>&amp;L&amp;18 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J34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5.25390625" style="0" customWidth="1"/>
    <col min="4" max="4" width="14.00390625" style="0" customWidth="1"/>
    <col min="5" max="6" width="13.25390625" style="0" customWidth="1"/>
    <col min="7" max="7" width="16.00390625" style="0" customWidth="1"/>
    <col min="8" max="8" width="12.00390625" style="0" customWidth="1"/>
    <col min="9" max="9" width="13.375" style="0" customWidth="1"/>
    <col min="10" max="10" width="14.875" style="199" customWidth="1"/>
  </cols>
  <sheetData>
    <row r="1" spans="1:9" ht="12" customHeight="1">
      <c r="A1" s="65" t="s">
        <v>450</v>
      </c>
      <c r="B1" s="65"/>
      <c r="C1" s="49"/>
      <c r="D1" s="49"/>
      <c r="E1" s="169" t="s">
        <v>352</v>
      </c>
      <c r="F1" s="169" t="s">
        <v>726</v>
      </c>
      <c r="G1" s="193"/>
      <c r="H1" s="49"/>
      <c r="I1" s="65"/>
    </row>
    <row r="2" spans="1:9" ht="12" customHeight="1">
      <c r="A2" s="65"/>
      <c r="B2" s="65"/>
      <c r="C2" s="49"/>
      <c r="D2" s="49"/>
      <c r="E2" s="295" t="s">
        <v>507</v>
      </c>
      <c r="F2" s="295" t="s">
        <v>507</v>
      </c>
      <c r="G2" s="296"/>
      <c r="H2" s="49"/>
      <c r="I2" s="65"/>
    </row>
    <row r="3" spans="1:10" ht="12" customHeight="1">
      <c r="A3" s="65"/>
      <c r="B3" s="65"/>
      <c r="C3" s="1097"/>
      <c r="D3" s="1097"/>
      <c r="E3" s="1099">
        <v>2013</v>
      </c>
      <c r="F3" s="1100"/>
      <c r="G3" s="1101"/>
      <c r="H3" s="1100">
        <v>2014</v>
      </c>
      <c r="I3" s="1100"/>
      <c r="J3" s="1100"/>
    </row>
    <row r="4" spans="1:10" ht="36.75" customHeight="1">
      <c r="A4" s="65"/>
      <c r="B4" s="71"/>
      <c r="C4" s="1098"/>
      <c r="D4" s="1098"/>
      <c r="E4" s="298" t="s">
        <v>715</v>
      </c>
      <c r="F4" s="298" t="s">
        <v>716</v>
      </c>
      <c r="G4" s="299" t="s">
        <v>717</v>
      </c>
      <c r="H4" s="298" t="s">
        <v>715</v>
      </c>
      <c r="I4" s="298" t="s">
        <v>716</v>
      </c>
      <c r="J4" s="299" t="s">
        <v>717</v>
      </c>
    </row>
    <row r="5" spans="1:10" ht="12.75" customHeight="1">
      <c r="A5" s="65"/>
      <c r="B5" s="65"/>
      <c r="C5" s="300"/>
      <c r="D5" s="193"/>
      <c r="E5" s="193"/>
      <c r="F5" s="193" t="s">
        <v>886</v>
      </c>
      <c r="G5" s="193"/>
      <c r="H5" s="193"/>
      <c r="I5" s="193"/>
      <c r="J5" s="193"/>
    </row>
    <row r="6" spans="1:10" ht="12.75" customHeight="1">
      <c r="A6" s="65"/>
      <c r="B6" s="65"/>
      <c r="C6" s="258" t="s">
        <v>510</v>
      </c>
      <c r="D6" s="258" t="s">
        <v>511</v>
      </c>
      <c r="E6" s="301">
        <v>718</v>
      </c>
      <c r="F6" s="301">
        <v>156</v>
      </c>
      <c r="G6" s="301">
        <v>363</v>
      </c>
      <c r="H6" s="301">
        <f>SUM(H8:H31)</f>
        <v>754</v>
      </c>
      <c r="I6" s="301">
        <f>SUM(I8:I32)</f>
        <v>146</v>
      </c>
      <c r="J6" s="301">
        <f>H6-I6</f>
        <v>608</v>
      </c>
    </row>
    <row r="7" spans="1:10" ht="10.5" customHeight="1">
      <c r="A7" s="65"/>
      <c r="B7" s="65"/>
      <c r="C7" s="99"/>
      <c r="D7" s="99"/>
      <c r="E7" s="99"/>
      <c r="F7" s="99" t="s">
        <v>450</v>
      </c>
      <c r="G7" s="301"/>
      <c r="H7" s="99"/>
      <c r="I7" s="99" t="s">
        <v>450</v>
      </c>
      <c r="J7" s="301"/>
    </row>
    <row r="8" spans="1:13" ht="15.75" customHeight="1">
      <c r="A8" s="65"/>
      <c r="B8" s="65"/>
      <c r="C8" s="99" t="s">
        <v>121</v>
      </c>
      <c r="D8" s="259" t="s">
        <v>219</v>
      </c>
      <c r="E8" s="302">
        <v>6</v>
      </c>
      <c r="F8" s="303">
        <v>9</v>
      </c>
      <c r="G8" s="302">
        <v>-6</v>
      </c>
      <c r="H8" s="302">
        <v>5</v>
      </c>
      <c r="I8" s="303">
        <v>12</v>
      </c>
      <c r="J8" s="302">
        <f>H8-I8</f>
        <v>-7</v>
      </c>
      <c r="K8" s="57"/>
      <c r="L8" s="57"/>
      <c r="M8" s="104"/>
    </row>
    <row r="9" spans="1:13" ht="15.75" customHeight="1">
      <c r="A9" s="65"/>
      <c r="B9" s="65"/>
      <c r="C9" s="99" t="s">
        <v>38</v>
      </c>
      <c r="D9" s="259" t="s">
        <v>220</v>
      </c>
      <c r="E9" s="302">
        <v>8</v>
      </c>
      <c r="F9" s="303">
        <v>9</v>
      </c>
      <c r="G9" s="302">
        <v>-1</v>
      </c>
      <c r="H9" s="302">
        <v>10</v>
      </c>
      <c r="I9" s="303">
        <v>8</v>
      </c>
      <c r="J9" s="302">
        <f>H9-I9</f>
        <v>2</v>
      </c>
      <c r="K9" s="57"/>
      <c r="L9" s="57"/>
      <c r="M9" s="104"/>
    </row>
    <row r="10" spans="1:13" ht="15.75" customHeight="1">
      <c r="A10" s="65"/>
      <c r="B10" s="65"/>
      <c r="C10" s="99" t="s">
        <v>478</v>
      </c>
      <c r="D10" s="259" t="s">
        <v>221</v>
      </c>
      <c r="E10" s="302">
        <v>14</v>
      </c>
      <c r="F10" s="303">
        <v>9</v>
      </c>
      <c r="G10" s="302">
        <v>1</v>
      </c>
      <c r="H10" s="302">
        <v>7</v>
      </c>
      <c r="I10" s="303">
        <v>2</v>
      </c>
      <c r="J10" s="302">
        <f>H10-I10</f>
        <v>5</v>
      </c>
      <c r="K10" s="57"/>
      <c r="L10" s="57"/>
      <c r="M10" s="104"/>
    </row>
    <row r="11" spans="1:13" ht="15.75" customHeight="1">
      <c r="A11" s="65"/>
      <c r="B11" s="65"/>
      <c r="C11" s="99"/>
      <c r="D11" s="259"/>
      <c r="E11" s="304"/>
      <c r="F11" s="305"/>
      <c r="G11" s="302"/>
      <c r="H11" s="304"/>
      <c r="I11" s="305"/>
      <c r="J11" s="302"/>
      <c r="K11" s="57"/>
      <c r="L11" s="57"/>
      <c r="M11" s="104"/>
    </row>
    <row r="12" spans="1:13" ht="15.75" customHeight="1">
      <c r="A12" s="65"/>
      <c r="B12" s="65"/>
      <c r="C12" s="99" t="s">
        <v>39</v>
      </c>
      <c r="D12" s="259" t="s">
        <v>222</v>
      </c>
      <c r="E12" s="302">
        <v>28</v>
      </c>
      <c r="F12" s="303">
        <v>5</v>
      </c>
      <c r="G12" s="302">
        <v>15</v>
      </c>
      <c r="H12" s="302">
        <v>30</v>
      </c>
      <c r="I12" s="303">
        <v>15</v>
      </c>
      <c r="J12" s="302">
        <f>H12-I12</f>
        <v>15</v>
      </c>
      <c r="K12" s="57"/>
      <c r="L12" s="57"/>
      <c r="M12" s="104"/>
    </row>
    <row r="13" spans="1:13" ht="15.75" customHeight="1">
      <c r="A13" s="65"/>
      <c r="B13" s="65"/>
      <c r="C13" s="99" t="s">
        <v>432</v>
      </c>
      <c r="D13" s="259" t="s">
        <v>122</v>
      </c>
      <c r="E13" s="302">
        <v>10</v>
      </c>
      <c r="F13" s="303">
        <v>7</v>
      </c>
      <c r="G13" s="302">
        <v>0</v>
      </c>
      <c r="H13" s="302">
        <v>13</v>
      </c>
      <c r="I13" s="303">
        <v>10</v>
      </c>
      <c r="J13" s="302">
        <f>H13-I13</f>
        <v>3</v>
      </c>
      <c r="K13" s="57"/>
      <c r="L13" s="57"/>
      <c r="M13" s="104"/>
    </row>
    <row r="14" spans="1:13" ht="15.75" customHeight="1">
      <c r="A14" s="65"/>
      <c r="B14" s="65"/>
      <c r="C14" s="99" t="s">
        <v>560</v>
      </c>
      <c r="D14" s="259" t="s">
        <v>223</v>
      </c>
      <c r="E14" s="302">
        <v>10</v>
      </c>
      <c r="F14" s="303">
        <v>7</v>
      </c>
      <c r="G14" s="302">
        <v>-5</v>
      </c>
      <c r="H14" s="302">
        <v>23</v>
      </c>
      <c r="I14" s="303">
        <v>7</v>
      </c>
      <c r="J14" s="302">
        <f>H14-I14</f>
        <v>16</v>
      </c>
      <c r="K14" s="57"/>
      <c r="L14" s="57"/>
      <c r="M14" s="104"/>
    </row>
    <row r="15" spans="1:13" ht="15.75" customHeight="1">
      <c r="A15" s="65"/>
      <c r="B15" s="65"/>
      <c r="C15" s="99"/>
      <c r="D15" s="259"/>
      <c r="E15" s="304"/>
      <c r="F15" s="305"/>
      <c r="G15" s="302"/>
      <c r="H15" s="304"/>
      <c r="I15" s="305"/>
      <c r="J15" s="302"/>
      <c r="K15" s="57"/>
      <c r="L15" s="57"/>
      <c r="M15" s="104"/>
    </row>
    <row r="16" spans="1:13" ht="15.75" customHeight="1">
      <c r="A16" s="65"/>
      <c r="B16" s="65"/>
      <c r="C16" s="99" t="s">
        <v>430</v>
      </c>
      <c r="D16" s="259" t="s">
        <v>567</v>
      </c>
      <c r="E16" s="302">
        <v>20</v>
      </c>
      <c r="F16" s="303">
        <v>9</v>
      </c>
      <c r="G16" s="302">
        <v>7</v>
      </c>
      <c r="H16" s="302">
        <v>18</v>
      </c>
      <c r="I16" s="303">
        <v>10</v>
      </c>
      <c r="J16" s="302">
        <f aca="true" t="shared" si="0" ref="J16:J22">H16-I16</f>
        <v>8</v>
      </c>
      <c r="K16" s="57"/>
      <c r="L16" s="57"/>
      <c r="M16" s="104"/>
    </row>
    <row r="17" spans="1:13" ht="15.75" customHeight="1">
      <c r="A17" s="65"/>
      <c r="B17" s="65"/>
      <c r="C17" s="99" t="s">
        <v>16</v>
      </c>
      <c r="D17" s="259" t="s">
        <v>460</v>
      </c>
      <c r="E17" s="302">
        <v>15</v>
      </c>
      <c r="F17" s="303">
        <v>5</v>
      </c>
      <c r="G17" s="302">
        <v>3</v>
      </c>
      <c r="H17" s="302">
        <v>7</v>
      </c>
      <c r="I17" s="303">
        <v>6</v>
      </c>
      <c r="J17" s="302">
        <f t="shared" si="0"/>
        <v>1</v>
      </c>
      <c r="K17" s="57"/>
      <c r="L17" s="57"/>
      <c r="M17" s="104"/>
    </row>
    <row r="18" spans="1:13" ht="15.75" customHeight="1">
      <c r="A18" s="65"/>
      <c r="B18" s="65"/>
      <c r="C18" s="99" t="s">
        <v>17</v>
      </c>
      <c r="D18" s="259" t="s">
        <v>158</v>
      </c>
      <c r="E18" s="302">
        <v>12</v>
      </c>
      <c r="F18" s="303">
        <v>7</v>
      </c>
      <c r="G18" s="302">
        <v>4</v>
      </c>
      <c r="H18" s="302">
        <v>21</v>
      </c>
      <c r="I18" s="303">
        <v>5</v>
      </c>
      <c r="J18" s="302">
        <f t="shared" si="0"/>
        <v>16</v>
      </c>
      <c r="K18" s="57"/>
      <c r="L18" s="57"/>
      <c r="M18" s="104"/>
    </row>
    <row r="19" spans="1:13" ht="15.75" customHeight="1">
      <c r="A19" s="65"/>
      <c r="B19" s="65"/>
      <c r="C19" s="99"/>
      <c r="D19" s="259"/>
      <c r="E19" s="304"/>
      <c r="F19" s="305"/>
      <c r="G19" s="302"/>
      <c r="H19" s="304"/>
      <c r="I19" s="305"/>
      <c r="J19" s="302">
        <f t="shared" si="0"/>
        <v>0</v>
      </c>
      <c r="K19" s="57"/>
      <c r="L19" s="57"/>
      <c r="M19" s="104"/>
    </row>
    <row r="20" spans="1:13" ht="15.75" customHeight="1">
      <c r="A20" s="65"/>
      <c r="B20" s="65"/>
      <c r="C20" s="99" t="s">
        <v>18</v>
      </c>
      <c r="D20" s="259" t="s">
        <v>159</v>
      </c>
      <c r="E20" s="302">
        <v>11</v>
      </c>
      <c r="F20" s="303">
        <v>8</v>
      </c>
      <c r="G20" s="302">
        <v>-1</v>
      </c>
      <c r="H20" s="302">
        <v>15</v>
      </c>
      <c r="I20" s="303">
        <v>6</v>
      </c>
      <c r="J20" s="302">
        <f t="shared" si="0"/>
        <v>9</v>
      </c>
      <c r="K20" s="57"/>
      <c r="L20" s="57"/>
      <c r="M20" s="104"/>
    </row>
    <row r="21" spans="1:13" ht="15.75" customHeight="1">
      <c r="A21" s="65"/>
      <c r="B21" s="65"/>
      <c r="C21" s="99" t="s">
        <v>404</v>
      </c>
      <c r="D21" s="259" t="s">
        <v>25</v>
      </c>
      <c r="E21" s="302">
        <v>4</v>
      </c>
      <c r="F21" s="303">
        <v>6</v>
      </c>
      <c r="G21" s="302">
        <v>-3</v>
      </c>
      <c r="H21" s="302">
        <v>8</v>
      </c>
      <c r="I21" s="303">
        <v>4</v>
      </c>
      <c r="J21" s="302">
        <f t="shared" si="0"/>
        <v>4</v>
      </c>
      <c r="K21" s="57"/>
      <c r="L21" s="57"/>
      <c r="M21" s="104"/>
    </row>
    <row r="22" spans="1:13" ht="15.75" customHeight="1">
      <c r="A22" s="65"/>
      <c r="B22" s="65"/>
      <c r="C22" s="99" t="s">
        <v>19</v>
      </c>
      <c r="D22" s="259" t="s">
        <v>160</v>
      </c>
      <c r="E22" s="302">
        <v>14</v>
      </c>
      <c r="F22" s="303">
        <v>5</v>
      </c>
      <c r="G22" s="302">
        <v>5</v>
      </c>
      <c r="H22" s="302">
        <v>8</v>
      </c>
      <c r="I22" s="303">
        <v>1</v>
      </c>
      <c r="J22" s="302">
        <f t="shared" si="0"/>
        <v>7</v>
      </c>
      <c r="K22" s="57"/>
      <c r="L22" s="57"/>
      <c r="M22" s="104"/>
    </row>
    <row r="23" spans="1:13" ht="15.75" customHeight="1">
      <c r="A23" s="65"/>
      <c r="B23" s="65"/>
      <c r="C23" s="99"/>
      <c r="D23" s="259"/>
      <c r="E23" s="304"/>
      <c r="F23" s="305"/>
      <c r="G23" s="302"/>
      <c r="H23" s="304"/>
      <c r="I23" s="305"/>
      <c r="J23" s="302"/>
      <c r="K23" s="57"/>
      <c r="L23" s="57"/>
      <c r="M23" s="104"/>
    </row>
    <row r="24" spans="1:13" ht="15.75" customHeight="1">
      <c r="A24" s="65"/>
      <c r="B24" s="65"/>
      <c r="C24" s="99" t="s">
        <v>20</v>
      </c>
      <c r="D24" s="259" t="s">
        <v>161</v>
      </c>
      <c r="E24" s="302">
        <v>6</v>
      </c>
      <c r="F24" s="303">
        <v>2</v>
      </c>
      <c r="G24" s="302">
        <v>2</v>
      </c>
      <c r="H24" s="302">
        <v>7</v>
      </c>
      <c r="I24" s="303">
        <v>3</v>
      </c>
      <c r="J24" s="302">
        <f>H24-I24</f>
        <v>4</v>
      </c>
      <c r="K24" s="57"/>
      <c r="L24" s="57"/>
      <c r="M24" s="104"/>
    </row>
    <row r="25" spans="1:13" ht="15.75" customHeight="1">
      <c r="A25" s="65"/>
      <c r="B25" s="65"/>
      <c r="C25" s="99" t="s">
        <v>34</v>
      </c>
      <c r="D25" s="259" t="s">
        <v>162</v>
      </c>
      <c r="E25" s="302">
        <v>14</v>
      </c>
      <c r="F25" s="303">
        <v>7</v>
      </c>
      <c r="G25" s="302">
        <v>6</v>
      </c>
      <c r="H25" s="302">
        <v>16</v>
      </c>
      <c r="I25" s="303">
        <v>10</v>
      </c>
      <c r="J25" s="302">
        <f>H25-I25</f>
        <v>6</v>
      </c>
      <c r="K25" s="57"/>
      <c r="L25" s="57"/>
      <c r="M25" s="104"/>
    </row>
    <row r="26" spans="1:13" ht="15.75" customHeight="1">
      <c r="A26" s="65"/>
      <c r="B26" s="65"/>
      <c r="C26" s="99" t="s">
        <v>431</v>
      </c>
      <c r="D26" s="259" t="s">
        <v>163</v>
      </c>
      <c r="E26" s="302">
        <v>12</v>
      </c>
      <c r="F26" s="303">
        <v>7</v>
      </c>
      <c r="G26" s="302">
        <v>4</v>
      </c>
      <c r="H26" s="302">
        <v>12</v>
      </c>
      <c r="I26" s="303">
        <v>8</v>
      </c>
      <c r="J26" s="302">
        <f>H26-I26</f>
        <v>4</v>
      </c>
      <c r="K26" s="57"/>
      <c r="L26" s="57"/>
      <c r="M26" s="104"/>
    </row>
    <row r="27" spans="1:13" ht="15.75" customHeight="1">
      <c r="A27" s="65"/>
      <c r="B27" s="65"/>
      <c r="C27" s="99"/>
      <c r="D27" s="259"/>
      <c r="E27" s="304"/>
      <c r="F27" s="305"/>
      <c r="G27" s="302"/>
      <c r="H27" s="304"/>
      <c r="I27" s="305"/>
      <c r="J27" s="302"/>
      <c r="K27" s="57"/>
      <c r="L27" s="57"/>
      <c r="M27" s="104"/>
    </row>
    <row r="28" spans="1:13" ht="15.75" customHeight="1">
      <c r="A28" s="65"/>
      <c r="B28" s="65"/>
      <c r="C28" s="99" t="s">
        <v>35</v>
      </c>
      <c r="D28" s="259" t="s">
        <v>164</v>
      </c>
      <c r="E28" s="302">
        <v>12</v>
      </c>
      <c r="F28" s="303">
        <v>6</v>
      </c>
      <c r="G28" s="302">
        <v>4</v>
      </c>
      <c r="H28" s="302">
        <v>13</v>
      </c>
      <c r="I28" s="303">
        <v>3</v>
      </c>
      <c r="J28" s="302">
        <f>H28-I28</f>
        <v>10</v>
      </c>
      <c r="K28" s="57"/>
      <c r="L28" s="57"/>
      <c r="M28" s="104"/>
    </row>
    <row r="29" spans="1:13" ht="15.75" customHeight="1">
      <c r="A29" s="65"/>
      <c r="B29" s="65"/>
      <c r="C29" s="99" t="s">
        <v>21</v>
      </c>
      <c r="D29" s="259" t="s">
        <v>165</v>
      </c>
      <c r="E29" s="302">
        <v>5</v>
      </c>
      <c r="F29" s="303">
        <v>6</v>
      </c>
      <c r="G29" s="302">
        <v>-2</v>
      </c>
      <c r="H29" s="302">
        <v>2</v>
      </c>
      <c r="I29" s="303">
        <v>3</v>
      </c>
      <c r="J29" s="302">
        <f>H29-I29</f>
        <v>-1</v>
      </c>
      <c r="K29" s="57"/>
      <c r="L29" s="57"/>
      <c r="M29" s="104"/>
    </row>
    <row r="30" spans="1:13" ht="15.75" customHeight="1">
      <c r="A30" s="65"/>
      <c r="B30" s="65"/>
      <c r="C30" s="99" t="s">
        <v>36</v>
      </c>
      <c r="D30" s="259" t="s">
        <v>166</v>
      </c>
      <c r="E30" s="302">
        <v>503</v>
      </c>
      <c r="F30" s="303">
        <v>36</v>
      </c>
      <c r="G30" s="302">
        <v>325</v>
      </c>
      <c r="H30" s="302">
        <v>535</v>
      </c>
      <c r="I30" s="303">
        <v>27</v>
      </c>
      <c r="J30" s="302">
        <f>H30-I30</f>
        <v>508</v>
      </c>
      <c r="K30" s="57"/>
      <c r="L30" s="57"/>
      <c r="M30" s="104"/>
    </row>
    <row r="31" spans="1:13" ht="15.75" customHeight="1">
      <c r="A31" s="65"/>
      <c r="B31" s="65"/>
      <c r="C31" s="162" t="s">
        <v>22</v>
      </c>
      <c r="D31" s="306" t="s">
        <v>167</v>
      </c>
      <c r="E31" s="307">
        <v>14</v>
      </c>
      <c r="F31" s="297">
        <v>6</v>
      </c>
      <c r="G31" s="307">
        <v>5</v>
      </c>
      <c r="H31" s="307">
        <v>4</v>
      </c>
      <c r="I31" s="297">
        <v>6</v>
      </c>
      <c r="J31" s="307">
        <f>H31-I31</f>
        <v>-2</v>
      </c>
      <c r="K31" s="57"/>
      <c r="L31" s="57"/>
      <c r="M31" s="105"/>
    </row>
    <row r="32" spans="1:13" ht="10.5" customHeight="1">
      <c r="A32" s="65"/>
      <c r="B32" s="65"/>
      <c r="C32" s="77"/>
      <c r="D32" s="77"/>
      <c r="E32" s="77"/>
      <c r="F32" s="197"/>
      <c r="G32" s="96"/>
      <c r="H32" s="77"/>
      <c r="I32" s="65"/>
      <c r="J32" s="80"/>
      <c r="K32" s="57"/>
      <c r="L32" s="57"/>
      <c r="M32" s="80"/>
    </row>
    <row r="33" spans="1:13" ht="10.5" customHeight="1">
      <c r="A33" s="65"/>
      <c r="B33" s="65"/>
      <c r="C33" s="77"/>
      <c r="D33" s="77"/>
      <c r="E33" s="97" t="s">
        <v>865</v>
      </c>
      <c r="F33" s="97"/>
      <c r="G33" s="97"/>
      <c r="H33" s="97"/>
      <c r="I33" s="65"/>
      <c r="J33" s="65"/>
      <c r="K33" s="57"/>
      <c r="L33" s="57"/>
      <c r="M33" s="57"/>
    </row>
    <row r="34" spans="1:13" ht="10.5" customHeight="1">
      <c r="A34" s="65"/>
      <c r="B34" s="65"/>
      <c r="C34" s="77"/>
      <c r="D34" s="77"/>
      <c r="E34" s="198" t="s">
        <v>718</v>
      </c>
      <c r="F34" s="97"/>
      <c r="G34" s="97"/>
      <c r="H34" s="97"/>
      <c r="I34" s="65"/>
      <c r="J34" s="65"/>
      <c r="K34" s="57"/>
      <c r="L34" s="57"/>
      <c r="M34" s="57"/>
    </row>
    <row r="35" spans="1:13" ht="10.5" customHeight="1">
      <c r="A35" s="65"/>
      <c r="B35" s="65"/>
      <c r="C35" s="77"/>
      <c r="D35" s="77"/>
      <c r="E35" s="198"/>
      <c r="F35" s="198"/>
      <c r="G35" s="198"/>
      <c r="H35" s="198"/>
      <c r="I35" s="65"/>
      <c r="J35" s="65"/>
      <c r="K35" s="57"/>
      <c r="L35" s="57"/>
      <c r="M35" s="57"/>
    </row>
    <row r="36" spans="1:13" ht="10.5" customHeight="1">
      <c r="A36" s="65"/>
      <c r="B36" s="65"/>
      <c r="C36" s="77"/>
      <c r="D36" s="77"/>
      <c r="E36" s="198"/>
      <c r="F36" s="198"/>
      <c r="G36" s="198"/>
      <c r="H36" s="198"/>
      <c r="I36" s="65"/>
      <c r="J36" s="65"/>
      <c r="K36" s="57"/>
      <c r="L36" s="57"/>
      <c r="M36" s="57"/>
    </row>
    <row r="37" spans="1:13" ht="10.5" customHeight="1">
      <c r="A37" s="57"/>
      <c r="B37" s="57"/>
      <c r="C37" s="49"/>
      <c r="D37" s="49"/>
      <c r="E37" s="49"/>
      <c r="F37" s="49"/>
      <c r="G37" s="49"/>
      <c r="H37" s="49"/>
      <c r="I37" s="57"/>
      <c r="J37" s="65"/>
      <c r="K37" s="57"/>
      <c r="L37" s="57"/>
      <c r="M37" s="57"/>
    </row>
    <row r="38" spans="1:13" ht="12.75">
      <c r="A38" s="56"/>
      <c r="B38" s="56"/>
      <c r="C38" s="56"/>
      <c r="D38" s="56"/>
      <c r="E38" s="56"/>
      <c r="F38" s="56"/>
      <c r="G38" s="56"/>
      <c r="H38" s="56"/>
      <c r="I38" s="56"/>
      <c r="J38" s="72"/>
      <c r="K38" s="57"/>
      <c r="L38" s="57"/>
      <c r="M38" s="57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65"/>
      <c r="K39" s="56"/>
      <c r="L39" s="56"/>
      <c r="M39" s="57"/>
    </row>
    <row r="40" spans="1:11" ht="12.75">
      <c r="A40" s="56"/>
      <c r="B40" s="56"/>
      <c r="C40" s="56"/>
      <c r="D40" s="56"/>
      <c r="E40" s="56"/>
      <c r="F40" s="56"/>
      <c r="G40" s="56"/>
      <c r="H40" s="56"/>
      <c r="I40" s="56"/>
      <c r="J40" s="72"/>
      <c r="K40" s="56"/>
    </row>
    <row r="44" spans="1:11" ht="12.75">
      <c r="A44" s="56"/>
      <c r="B44" s="56"/>
      <c r="C44" s="56"/>
      <c r="D44" s="56"/>
      <c r="E44" s="56"/>
      <c r="F44" s="56"/>
      <c r="G44" s="56"/>
      <c r="H44" s="56"/>
      <c r="I44" s="56"/>
      <c r="J44" s="72"/>
      <c r="K44" s="57"/>
    </row>
  </sheetData>
  <sheetProtection/>
  <mergeCells count="3">
    <mergeCell ref="C3:D4"/>
    <mergeCell ref="E3:G3"/>
    <mergeCell ref="H3:J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7">
      <selection activeCell="A1" sqref="A1:P48"/>
    </sheetView>
  </sheetViews>
  <sheetFormatPr defaultColWidth="9.00390625" defaultRowHeight="12.75"/>
  <cols>
    <col min="1" max="1" width="20.00390625" style="250" customWidth="1"/>
    <col min="2" max="2" width="15.875" style="250" customWidth="1"/>
    <col min="3" max="3" width="8.00390625" style="250" customWidth="1"/>
    <col min="4" max="10" width="7.00390625" style="250" customWidth="1"/>
    <col min="11" max="11" width="8.25390625" style="250" customWidth="1"/>
    <col min="12" max="12" width="7.875" style="250" customWidth="1"/>
    <col min="13" max="13" width="7.75390625" style="250" customWidth="1"/>
    <col min="14" max="14" width="8.00390625" style="250" customWidth="1"/>
    <col min="15" max="16" width="7.25390625" style="250" customWidth="1"/>
    <col min="17" max="16384" width="9.125" style="250" customWidth="1"/>
  </cols>
  <sheetData>
    <row r="1" spans="1:13" ht="11.25">
      <c r="A1" s="49"/>
      <c r="B1" s="49"/>
      <c r="C1" s="100" t="s">
        <v>980</v>
      </c>
      <c r="D1" s="100"/>
      <c r="E1" s="75"/>
      <c r="F1" s="75"/>
      <c r="G1" s="75"/>
      <c r="H1" s="75"/>
      <c r="I1" s="75"/>
      <c r="J1" s="75"/>
      <c r="K1" s="75"/>
      <c r="L1" s="75"/>
      <c r="M1" s="75"/>
    </row>
    <row r="2" spans="1:13" ht="12.75" customHeight="1">
      <c r="A2" s="49"/>
      <c r="B2" s="49"/>
      <c r="C2" s="100" t="s">
        <v>979</v>
      </c>
      <c r="D2" s="100"/>
      <c r="E2" s="75"/>
      <c r="F2" s="75"/>
      <c r="G2" s="75"/>
      <c r="H2" s="75"/>
      <c r="I2" s="75"/>
      <c r="J2" s="75"/>
      <c r="K2" s="75"/>
      <c r="L2" s="75"/>
      <c r="M2" s="75"/>
    </row>
    <row r="3" spans="1:13" ht="6" customHeight="1">
      <c r="A3" s="444"/>
      <c r="B3" s="49"/>
      <c r="C3" s="444"/>
      <c r="D3" s="444"/>
      <c r="E3" s="444"/>
      <c r="F3" s="444"/>
      <c r="G3" s="444"/>
      <c r="H3" s="444"/>
      <c r="I3" s="444"/>
      <c r="J3" s="444"/>
      <c r="K3" s="444"/>
      <c r="L3" s="445"/>
      <c r="M3" s="444"/>
    </row>
    <row r="4" spans="1:17" ht="25.5" customHeight="1">
      <c r="A4" s="177" t="s">
        <v>978</v>
      </c>
      <c r="B4" s="433"/>
      <c r="C4" s="196" t="s">
        <v>977</v>
      </c>
      <c r="D4" s="196">
        <v>2008.04</v>
      </c>
      <c r="E4" s="443">
        <v>2009.04</v>
      </c>
      <c r="F4" s="443">
        <v>2010.04</v>
      </c>
      <c r="G4" s="443">
        <v>2011.04</v>
      </c>
      <c r="H4" s="443">
        <v>2012.04</v>
      </c>
      <c r="I4" s="443">
        <v>2013.04</v>
      </c>
      <c r="J4" s="443">
        <v>2014.04</v>
      </c>
      <c r="K4" s="443"/>
      <c r="L4" s="441"/>
      <c r="M4" s="442"/>
      <c r="N4" s="441"/>
      <c r="O4" s="441"/>
      <c r="P4" s="440"/>
      <c r="Q4" s="270"/>
    </row>
    <row r="5" spans="1:13" ht="11.25" customHeight="1">
      <c r="A5" s="52" t="s">
        <v>976</v>
      </c>
      <c r="B5" s="439"/>
      <c r="C5" s="52"/>
      <c r="D5" s="52"/>
      <c r="E5" s="248"/>
      <c r="F5" s="248"/>
      <c r="G5" s="248"/>
      <c r="H5" s="248"/>
      <c r="I5" s="248"/>
      <c r="J5" s="248"/>
      <c r="K5" s="248"/>
      <c r="L5" s="248"/>
      <c r="M5" s="248"/>
    </row>
    <row r="6" spans="1:16" ht="11.25" customHeight="1">
      <c r="A6" s="52" t="s">
        <v>975</v>
      </c>
      <c r="B6" s="52" t="s">
        <v>974</v>
      </c>
      <c r="C6" s="248" t="s">
        <v>887</v>
      </c>
      <c r="D6" s="248">
        <v>920</v>
      </c>
      <c r="E6" s="248">
        <v>750</v>
      </c>
      <c r="F6" s="248">
        <v>540</v>
      </c>
      <c r="G6" s="248">
        <v>690</v>
      </c>
      <c r="H6" s="248">
        <v>690</v>
      </c>
      <c r="I6" s="248">
        <v>760</v>
      </c>
      <c r="J6" s="248">
        <v>880</v>
      </c>
      <c r="K6" s="438">
        <v>95.65217391304348</v>
      </c>
      <c r="L6" s="438">
        <v>117.33333333333333</v>
      </c>
      <c r="M6" s="438">
        <v>162.96296296296296</v>
      </c>
      <c r="N6" s="438">
        <v>127.53623188405795</v>
      </c>
      <c r="O6" s="438">
        <v>127.53623188405795</v>
      </c>
      <c r="P6" s="438">
        <v>115.78947368421053</v>
      </c>
    </row>
    <row r="7" spans="1:16" ht="11.25" customHeight="1">
      <c r="A7" s="52" t="s">
        <v>973</v>
      </c>
      <c r="B7" s="52" t="s">
        <v>972</v>
      </c>
      <c r="C7" s="248" t="s">
        <v>887</v>
      </c>
      <c r="D7" s="248">
        <v>780</v>
      </c>
      <c r="E7" s="248">
        <v>700</v>
      </c>
      <c r="F7" s="248">
        <v>460</v>
      </c>
      <c r="G7" s="248">
        <v>500</v>
      </c>
      <c r="H7" s="248">
        <v>520</v>
      </c>
      <c r="I7" s="248">
        <v>590</v>
      </c>
      <c r="J7" s="248">
        <v>620</v>
      </c>
      <c r="K7" s="438">
        <v>79.48717948717949</v>
      </c>
      <c r="L7" s="438">
        <v>88.57142857142857</v>
      </c>
      <c r="M7" s="438">
        <v>134.7826086956522</v>
      </c>
      <c r="N7" s="438">
        <v>124</v>
      </c>
      <c r="O7" s="438">
        <v>119.23076923076923</v>
      </c>
      <c r="P7" s="438">
        <v>105.08474576271188</v>
      </c>
    </row>
    <row r="8" spans="1:16" ht="11.25" customHeight="1">
      <c r="A8" s="52" t="s">
        <v>971</v>
      </c>
      <c r="B8" s="52" t="s">
        <v>970</v>
      </c>
      <c r="C8" s="248" t="s">
        <v>887</v>
      </c>
      <c r="D8" s="248">
        <v>1400</v>
      </c>
      <c r="E8" s="248">
        <v>1400</v>
      </c>
      <c r="F8" s="248">
        <v>1500</v>
      </c>
      <c r="G8" s="248">
        <v>1500</v>
      </c>
      <c r="H8" s="248">
        <v>1500</v>
      </c>
      <c r="I8" s="248">
        <v>2200</v>
      </c>
      <c r="J8" s="248">
        <v>2450</v>
      </c>
      <c r="K8" s="438">
        <v>175</v>
      </c>
      <c r="L8" s="438">
        <v>175</v>
      </c>
      <c r="M8" s="438">
        <v>163.33333333333334</v>
      </c>
      <c r="N8" s="438">
        <v>163.33333333333334</v>
      </c>
      <c r="O8" s="438">
        <v>163.33333333333334</v>
      </c>
      <c r="P8" s="438">
        <v>111.36363636363636</v>
      </c>
    </row>
    <row r="9" spans="1:16" ht="11.25" customHeight="1">
      <c r="A9" s="52" t="s">
        <v>969</v>
      </c>
      <c r="B9" s="52" t="s">
        <v>575</v>
      </c>
      <c r="C9" s="248" t="s">
        <v>190</v>
      </c>
      <c r="D9" s="248">
        <v>550</v>
      </c>
      <c r="E9" s="248">
        <v>550</v>
      </c>
      <c r="F9" s="248">
        <v>550</v>
      </c>
      <c r="G9" s="248">
        <v>550</v>
      </c>
      <c r="H9" s="248">
        <v>600</v>
      </c>
      <c r="I9" s="248">
        <v>600</v>
      </c>
      <c r="J9" s="248">
        <v>800</v>
      </c>
      <c r="K9" s="438">
        <v>145.45454545454547</v>
      </c>
      <c r="L9" s="438">
        <v>145.45454545454547</v>
      </c>
      <c r="M9" s="438">
        <v>145.45454545454547</v>
      </c>
      <c r="N9" s="438">
        <v>145.45454545454547</v>
      </c>
      <c r="O9" s="438">
        <v>133.33333333333331</v>
      </c>
      <c r="P9" s="438">
        <v>133.33333333333331</v>
      </c>
    </row>
    <row r="10" spans="1:16" ht="11.25" customHeight="1">
      <c r="A10" s="52" t="s">
        <v>968</v>
      </c>
      <c r="B10" s="52" t="s">
        <v>967</v>
      </c>
      <c r="C10" s="248" t="s">
        <v>966</v>
      </c>
      <c r="D10" s="248">
        <v>220</v>
      </c>
      <c r="E10" s="248">
        <v>220</v>
      </c>
      <c r="F10" s="248">
        <v>320</v>
      </c>
      <c r="G10" s="248">
        <v>320</v>
      </c>
      <c r="H10" s="248">
        <v>320</v>
      </c>
      <c r="I10" s="248">
        <v>350</v>
      </c>
      <c r="J10" s="248">
        <v>350</v>
      </c>
      <c r="K10" s="438">
        <v>159.0909090909091</v>
      </c>
      <c r="L10" s="438">
        <v>159.0909090909091</v>
      </c>
      <c r="M10" s="438">
        <v>109.375</v>
      </c>
      <c r="N10" s="438">
        <v>109.375</v>
      </c>
      <c r="O10" s="438">
        <v>109.375</v>
      </c>
      <c r="P10" s="438">
        <v>100</v>
      </c>
    </row>
    <row r="11" spans="1:16" ht="11.25" customHeight="1">
      <c r="A11" s="52" t="s">
        <v>965</v>
      </c>
      <c r="B11" s="52" t="s">
        <v>964</v>
      </c>
      <c r="C11" s="248" t="s">
        <v>190</v>
      </c>
      <c r="D11" s="248">
        <v>110</v>
      </c>
      <c r="E11" s="248">
        <v>170</v>
      </c>
      <c r="F11" s="248">
        <v>200</v>
      </c>
      <c r="G11" s="248">
        <v>250</v>
      </c>
      <c r="H11" s="248">
        <v>300</v>
      </c>
      <c r="I11" s="248">
        <v>300</v>
      </c>
      <c r="J11" s="248">
        <v>320</v>
      </c>
      <c r="K11" s="438">
        <v>290.90909090909093</v>
      </c>
      <c r="L11" s="438">
        <v>188.23529411764704</v>
      </c>
      <c r="M11" s="438">
        <v>160</v>
      </c>
      <c r="N11" s="438">
        <v>128</v>
      </c>
      <c r="O11" s="438">
        <v>106.66666666666667</v>
      </c>
      <c r="P11" s="438">
        <v>106.66666666666667</v>
      </c>
    </row>
    <row r="12" spans="1:16" ht="11.25" customHeight="1">
      <c r="A12" s="52" t="s">
        <v>963</v>
      </c>
      <c r="B12" s="52" t="s">
        <v>962</v>
      </c>
      <c r="C12" s="248" t="s">
        <v>887</v>
      </c>
      <c r="D12" s="248">
        <v>700</v>
      </c>
      <c r="E12" s="248">
        <v>1300</v>
      </c>
      <c r="F12" s="248">
        <v>1500</v>
      </c>
      <c r="G12" s="248">
        <v>1800</v>
      </c>
      <c r="H12" s="248">
        <v>1800</v>
      </c>
      <c r="I12" s="248">
        <v>1800</v>
      </c>
      <c r="J12" s="248">
        <v>2200</v>
      </c>
      <c r="K12" s="438">
        <v>314.2857142857143</v>
      </c>
      <c r="L12" s="438">
        <v>169.23076923076923</v>
      </c>
      <c r="M12" s="438">
        <v>146.66666666666666</v>
      </c>
      <c r="N12" s="438">
        <v>122.22222222222223</v>
      </c>
      <c r="O12" s="438">
        <v>122.22222222222223</v>
      </c>
      <c r="P12" s="438">
        <v>122.22222222222223</v>
      </c>
    </row>
    <row r="13" spans="1:16" ht="11.25" customHeight="1">
      <c r="A13" s="52" t="s">
        <v>961</v>
      </c>
      <c r="B13" s="52" t="s">
        <v>960</v>
      </c>
      <c r="C13" s="248" t="s">
        <v>887</v>
      </c>
      <c r="D13" s="248">
        <v>800</v>
      </c>
      <c r="E13" s="248">
        <v>1200</v>
      </c>
      <c r="F13" s="248">
        <v>1200</v>
      </c>
      <c r="G13" s="248">
        <v>1700</v>
      </c>
      <c r="H13" s="248">
        <v>1700</v>
      </c>
      <c r="I13" s="248">
        <v>1700</v>
      </c>
      <c r="J13" s="248">
        <v>1800</v>
      </c>
      <c r="K13" s="438">
        <v>225</v>
      </c>
      <c r="L13" s="438">
        <v>150</v>
      </c>
      <c r="M13" s="438">
        <v>150</v>
      </c>
      <c r="N13" s="438">
        <v>105.88235294117648</v>
      </c>
      <c r="O13" s="438">
        <v>105.88235294117648</v>
      </c>
      <c r="P13" s="438">
        <v>105.88235294117648</v>
      </c>
    </row>
    <row r="14" spans="1:16" ht="11.25" customHeight="1">
      <c r="A14" s="52" t="s">
        <v>959</v>
      </c>
      <c r="B14" s="52" t="s">
        <v>958</v>
      </c>
      <c r="C14" s="248" t="s">
        <v>887</v>
      </c>
      <c r="D14" s="248">
        <v>3600</v>
      </c>
      <c r="E14" s="248">
        <v>3000</v>
      </c>
      <c r="F14" s="248">
        <v>4300</v>
      </c>
      <c r="G14" s="248">
        <v>4300</v>
      </c>
      <c r="H14" s="248">
        <v>7500</v>
      </c>
      <c r="I14" s="248">
        <v>8500</v>
      </c>
      <c r="J14" s="248">
        <v>8500</v>
      </c>
      <c r="K14" s="438">
        <v>236.11111111111111</v>
      </c>
      <c r="L14" s="438">
        <v>283.33333333333337</v>
      </c>
      <c r="M14" s="438">
        <v>197.67441860465115</v>
      </c>
      <c r="N14" s="438">
        <v>197.67441860465115</v>
      </c>
      <c r="O14" s="438">
        <v>113.33333333333333</v>
      </c>
      <c r="P14" s="438">
        <v>100</v>
      </c>
    </row>
    <row r="15" spans="1:16" ht="11.25" customHeight="1">
      <c r="A15" s="52" t="s">
        <v>957</v>
      </c>
      <c r="B15" s="52" t="s">
        <v>956</v>
      </c>
      <c r="C15" s="248" t="s">
        <v>887</v>
      </c>
      <c r="D15" s="248">
        <v>3500</v>
      </c>
      <c r="E15" s="248">
        <v>3000</v>
      </c>
      <c r="F15" s="248">
        <v>4200</v>
      </c>
      <c r="G15" s="248">
        <v>3800</v>
      </c>
      <c r="H15" s="248">
        <v>7300</v>
      </c>
      <c r="I15" s="248">
        <v>8300</v>
      </c>
      <c r="J15" s="248">
        <v>8300</v>
      </c>
      <c r="K15" s="438">
        <v>237.14285714285714</v>
      </c>
      <c r="L15" s="438">
        <v>276.6666666666667</v>
      </c>
      <c r="M15" s="438">
        <v>197.61904761904762</v>
      </c>
      <c r="N15" s="438">
        <v>218.42105263157893</v>
      </c>
      <c r="O15" s="438">
        <v>113.69863013698631</v>
      </c>
      <c r="P15" s="438">
        <v>100</v>
      </c>
    </row>
    <row r="16" spans="1:16" ht="11.25" customHeight="1">
      <c r="A16" s="52" t="s">
        <v>955</v>
      </c>
      <c r="B16" s="52" t="s">
        <v>954</v>
      </c>
      <c r="C16" s="248" t="s">
        <v>887</v>
      </c>
      <c r="D16" s="248">
        <v>2900</v>
      </c>
      <c r="E16" s="248">
        <v>2500</v>
      </c>
      <c r="F16" s="248">
        <v>3500</v>
      </c>
      <c r="G16" s="248">
        <v>3300</v>
      </c>
      <c r="H16" s="248">
        <v>6500</v>
      </c>
      <c r="I16" s="248">
        <v>6500</v>
      </c>
      <c r="J16" s="248">
        <v>7000</v>
      </c>
      <c r="K16" s="438">
        <v>241.3793103448276</v>
      </c>
      <c r="L16" s="438">
        <v>280</v>
      </c>
      <c r="M16" s="438">
        <v>200</v>
      </c>
      <c r="N16" s="438">
        <v>212.12121212121212</v>
      </c>
      <c r="O16" s="438">
        <v>107.6923076923077</v>
      </c>
      <c r="P16" s="438">
        <v>107.6923076923077</v>
      </c>
    </row>
    <row r="17" spans="1:16" ht="11.25" customHeight="1">
      <c r="A17" s="52" t="s">
        <v>953</v>
      </c>
      <c r="B17" s="52" t="s">
        <v>952</v>
      </c>
      <c r="C17" s="248" t="s">
        <v>887</v>
      </c>
      <c r="D17" s="248">
        <v>2500</v>
      </c>
      <c r="E17" s="248">
        <v>2400</v>
      </c>
      <c r="F17" s="248">
        <v>3300</v>
      </c>
      <c r="G17" s="248">
        <v>3300</v>
      </c>
      <c r="H17" s="248">
        <v>6500</v>
      </c>
      <c r="I17" s="248">
        <v>6500</v>
      </c>
      <c r="J17" s="248">
        <v>7000</v>
      </c>
      <c r="K17" s="438">
        <v>280</v>
      </c>
      <c r="L17" s="438">
        <v>291.66666666666663</v>
      </c>
      <c r="M17" s="438">
        <v>212.12121212121212</v>
      </c>
      <c r="N17" s="438">
        <v>212.12121212121212</v>
      </c>
      <c r="O17" s="438">
        <v>107.6923076923077</v>
      </c>
      <c r="P17" s="438">
        <v>107.6923076923077</v>
      </c>
    </row>
    <row r="18" spans="1:16" ht="11.25" customHeight="1">
      <c r="A18" s="52" t="s">
        <v>951</v>
      </c>
      <c r="B18" s="52" t="s">
        <v>950</v>
      </c>
      <c r="C18" s="248" t="s">
        <v>887</v>
      </c>
      <c r="D18" s="248">
        <v>3500</v>
      </c>
      <c r="E18" s="248">
        <v>3500</v>
      </c>
      <c r="F18" s="248">
        <v>4800</v>
      </c>
      <c r="G18" s="248">
        <v>5000</v>
      </c>
      <c r="H18" s="248">
        <v>5800</v>
      </c>
      <c r="I18" s="248">
        <v>5900</v>
      </c>
      <c r="J18" s="248">
        <v>7000</v>
      </c>
      <c r="K18" s="438">
        <v>200</v>
      </c>
      <c r="L18" s="438">
        <v>200</v>
      </c>
      <c r="M18" s="438">
        <v>145.83333333333331</v>
      </c>
      <c r="N18" s="438">
        <v>140</v>
      </c>
      <c r="O18" s="438">
        <v>120.6896551724138</v>
      </c>
      <c r="P18" s="438">
        <v>118.64406779661016</v>
      </c>
    </row>
    <row r="19" spans="1:16" ht="11.25" customHeight="1">
      <c r="A19" s="52" t="s">
        <v>949</v>
      </c>
      <c r="B19" s="52" t="s">
        <v>948</v>
      </c>
      <c r="C19" s="248" t="s">
        <v>887</v>
      </c>
      <c r="D19" s="248">
        <v>1300</v>
      </c>
      <c r="E19" s="248">
        <v>1000</v>
      </c>
      <c r="F19" s="248">
        <v>1200</v>
      </c>
      <c r="G19" s="248">
        <v>1300</v>
      </c>
      <c r="H19" s="248">
        <v>1000</v>
      </c>
      <c r="I19" s="248">
        <v>1100</v>
      </c>
      <c r="J19" s="248">
        <v>1000</v>
      </c>
      <c r="K19" s="438">
        <v>76.92307692307693</v>
      </c>
      <c r="L19" s="438">
        <v>100</v>
      </c>
      <c r="M19" s="438">
        <v>83.33333333333334</v>
      </c>
      <c r="N19" s="438">
        <v>76.92307692307693</v>
      </c>
      <c r="O19" s="438">
        <v>100</v>
      </c>
      <c r="P19" s="438">
        <v>90.9090909090909</v>
      </c>
    </row>
    <row r="20" spans="1:16" ht="11.25" customHeight="1">
      <c r="A20" s="52" t="s">
        <v>947</v>
      </c>
      <c r="B20" s="52" t="s">
        <v>946</v>
      </c>
      <c r="C20" s="248" t="s">
        <v>887</v>
      </c>
      <c r="D20" s="248">
        <v>3800</v>
      </c>
      <c r="E20" s="248">
        <v>4000</v>
      </c>
      <c r="F20" s="248">
        <v>5500</v>
      </c>
      <c r="G20" s="248">
        <v>8000</v>
      </c>
      <c r="H20" s="248">
        <v>8000</v>
      </c>
      <c r="I20" s="248">
        <v>7900</v>
      </c>
      <c r="J20" s="248">
        <v>7900</v>
      </c>
      <c r="K20" s="438">
        <v>207.89473684210526</v>
      </c>
      <c r="L20" s="438">
        <v>197.5</v>
      </c>
      <c r="M20" s="438">
        <v>143.63636363636363</v>
      </c>
      <c r="N20" s="438">
        <v>98.75</v>
      </c>
      <c r="O20" s="438">
        <v>98.75</v>
      </c>
      <c r="P20" s="438">
        <v>100</v>
      </c>
    </row>
    <row r="21" spans="1:16" ht="11.25" customHeight="1">
      <c r="A21" s="52" t="s">
        <v>945</v>
      </c>
      <c r="B21" s="52" t="s">
        <v>944</v>
      </c>
      <c r="C21" s="248" t="s">
        <v>943</v>
      </c>
      <c r="D21" s="248">
        <v>1500</v>
      </c>
      <c r="E21" s="248">
        <v>1400</v>
      </c>
      <c r="F21" s="248">
        <v>1800</v>
      </c>
      <c r="G21" s="248">
        <v>1500</v>
      </c>
      <c r="H21" s="248">
        <v>1500</v>
      </c>
      <c r="I21" s="248">
        <v>2000</v>
      </c>
      <c r="J21" s="248">
        <v>1800</v>
      </c>
      <c r="K21" s="438">
        <v>120</v>
      </c>
      <c r="L21" s="438">
        <v>128.57142857142858</v>
      </c>
      <c r="M21" s="438">
        <v>100</v>
      </c>
      <c r="N21" s="438">
        <v>120</v>
      </c>
      <c r="O21" s="438">
        <v>120</v>
      </c>
      <c r="P21" s="438">
        <v>90</v>
      </c>
    </row>
    <row r="22" spans="1:16" ht="11.25" customHeight="1">
      <c r="A22" s="52" t="s">
        <v>942</v>
      </c>
      <c r="B22" s="52" t="s">
        <v>941</v>
      </c>
      <c r="C22" s="248" t="s">
        <v>887</v>
      </c>
      <c r="D22" s="248">
        <v>2800</v>
      </c>
      <c r="E22" s="248">
        <v>3000</v>
      </c>
      <c r="F22" s="248">
        <v>3000</v>
      </c>
      <c r="G22" s="248">
        <v>3800</v>
      </c>
      <c r="H22" s="248">
        <v>4000</v>
      </c>
      <c r="I22" s="248">
        <v>4300</v>
      </c>
      <c r="J22" s="248">
        <v>4500</v>
      </c>
      <c r="K22" s="438">
        <v>160.71428571428572</v>
      </c>
      <c r="L22" s="438">
        <v>150</v>
      </c>
      <c r="M22" s="438">
        <v>150</v>
      </c>
      <c r="N22" s="438">
        <v>118.42105263157893</v>
      </c>
      <c r="O22" s="438">
        <v>112.5</v>
      </c>
      <c r="P22" s="438">
        <v>104.65116279069768</v>
      </c>
    </row>
    <row r="23" spans="1:16" ht="11.25" customHeight="1">
      <c r="A23" s="52" t="s">
        <v>940</v>
      </c>
      <c r="B23" s="52" t="s">
        <v>939</v>
      </c>
      <c r="C23" s="248" t="s">
        <v>887</v>
      </c>
      <c r="D23" s="248">
        <v>950</v>
      </c>
      <c r="E23" s="248">
        <v>1200</v>
      </c>
      <c r="F23" s="248">
        <v>1800</v>
      </c>
      <c r="G23" s="248">
        <v>1700</v>
      </c>
      <c r="H23" s="248">
        <v>1800</v>
      </c>
      <c r="I23" s="248">
        <v>1800</v>
      </c>
      <c r="J23" s="248">
        <v>1800</v>
      </c>
      <c r="K23" s="438">
        <v>189.4736842105263</v>
      </c>
      <c r="L23" s="438">
        <v>150</v>
      </c>
      <c r="M23" s="438">
        <v>100</v>
      </c>
      <c r="N23" s="438">
        <v>105.88235294117648</v>
      </c>
      <c r="O23" s="438">
        <v>100</v>
      </c>
      <c r="P23" s="438">
        <v>100</v>
      </c>
    </row>
    <row r="24" spans="1:16" ht="11.25" customHeight="1">
      <c r="A24" s="52" t="s">
        <v>938</v>
      </c>
      <c r="B24" s="52" t="s">
        <v>937</v>
      </c>
      <c r="C24" s="248" t="s">
        <v>936</v>
      </c>
      <c r="D24" s="248">
        <v>3000</v>
      </c>
      <c r="E24" s="248">
        <v>3000</v>
      </c>
      <c r="F24" s="248">
        <v>3500</v>
      </c>
      <c r="G24" s="248">
        <v>3500</v>
      </c>
      <c r="H24" s="248">
        <v>3500</v>
      </c>
      <c r="I24" s="248">
        <v>3500</v>
      </c>
      <c r="J24" s="248">
        <v>5200</v>
      </c>
      <c r="K24" s="438">
        <v>173.33333333333334</v>
      </c>
      <c r="L24" s="438">
        <v>173.33333333333334</v>
      </c>
      <c r="M24" s="438">
        <v>148.57142857142858</v>
      </c>
      <c r="N24" s="438">
        <v>148.57142857142858</v>
      </c>
      <c r="O24" s="438">
        <v>148.57142857142858</v>
      </c>
      <c r="P24" s="438">
        <v>148.57142857142858</v>
      </c>
    </row>
    <row r="25" spans="1:16" ht="11.25" customHeight="1">
      <c r="A25" s="52" t="s">
        <v>935</v>
      </c>
      <c r="B25" s="52" t="s">
        <v>934</v>
      </c>
      <c r="C25" s="248" t="s">
        <v>887</v>
      </c>
      <c r="D25" s="248">
        <v>700</v>
      </c>
      <c r="E25" s="248">
        <v>900</v>
      </c>
      <c r="F25" s="248">
        <v>900</v>
      </c>
      <c r="G25" s="248">
        <v>900</v>
      </c>
      <c r="H25" s="248">
        <v>800</v>
      </c>
      <c r="I25" s="248">
        <v>600</v>
      </c>
      <c r="J25" s="248">
        <v>900</v>
      </c>
      <c r="K25" s="438">
        <v>128.57142857142858</v>
      </c>
      <c r="L25" s="438">
        <v>100</v>
      </c>
      <c r="M25" s="438">
        <v>100</v>
      </c>
      <c r="N25" s="438">
        <v>100</v>
      </c>
      <c r="O25" s="438">
        <v>112.5</v>
      </c>
      <c r="P25" s="438">
        <v>150</v>
      </c>
    </row>
    <row r="26" spans="1:16" ht="11.25" customHeight="1">
      <c r="A26" s="52" t="s">
        <v>933</v>
      </c>
      <c r="B26" s="52" t="s">
        <v>932</v>
      </c>
      <c r="C26" s="248" t="s">
        <v>887</v>
      </c>
      <c r="D26" s="248">
        <v>1000</v>
      </c>
      <c r="E26" s="248">
        <v>1000</v>
      </c>
      <c r="F26" s="248">
        <v>1200</v>
      </c>
      <c r="G26" s="248">
        <v>1000</v>
      </c>
      <c r="H26" s="248">
        <v>1000</v>
      </c>
      <c r="I26" s="248">
        <v>1200</v>
      </c>
      <c r="J26" s="248">
        <v>1300</v>
      </c>
      <c r="K26" s="438">
        <v>130</v>
      </c>
      <c r="L26" s="438">
        <v>130</v>
      </c>
      <c r="M26" s="438">
        <v>108.33333333333333</v>
      </c>
      <c r="N26" s="438">
        <v>130</v>
      </c>
      <c r="O26" s="438">
        <v>130</v>
      </c>
      <c r="P26" s="438">
        <v>108.33333333333333</v>
      </c>
    </row>
    <row r="27" spans="1:16" ht="11.25" customHeight="1">
      <c r="A27" s="261" t="s">
        <v>931</v>
      </c>
      <c r="B27" s="52" t="s">
        <v>930</v>
      </c>
      <c r="C27" s="266" t="s">
        <v>887</v>
      </c>
      <c r="D27" s="266">
        <v>800</v>
      </c>
      <c r="E27" s="248">
        <v>1000</v>
      </c>
      <c r="F27" s="248">
        <v>900</v>
      </c>
      <c r="G27" s="248">
        <v>1000</v>
      </c>
      <c r="H27" s="248">
        <v>1000</v>
      </c>
      <c r="I27" s="248">
        <v>1200</v>
      </c>
      <c r="J27" s="248">
        <v>1500</v>
      </c>
      <c r="K27" s="438">
        <v>187.5</v>
      </c>
      <c r="L27" s="438">
        <v>150</v>
      </c>
      <c r="M27" s="438">
        <v>166.66666666666669</v>
      </c>
      <c r="N27" s="438">
        <v>150</v>
      </c>
      <c r="O27" s="438">
        <v>150</v>
      </c>
      <c r="P27" s="438">
        <v>125</v>
      </c>
    </row>
    <row r="28" spans="1:16" ht="11.25" customHeight="1">
      <c r="A28" s="52" t="s">
        <v>929</v>
      </c>
      <c r="B28" s="52" t="s">
        <v>928</v>
      </c>
      <c r="C28" s="248" t="s">
        <v>887</v>
      </c>
      <c r="D28" s="248">
        <v>800</v>
      </c>
      <c r="E28" s="248">
        <v>1100</v>
      </c>
      <c r="F28" s="248">
        <v>900</v>
      </c>
      <c r="G28" s="248">
        <v>1000</v>
      </c>
      <c r="H28" s="248">
        <v>1000</v>
      </c>
      <c r="I28" s="248">
        <v>1200</v>
      </c>
      <c r="J28" s="248">
        <v>1500</v>
      </c>
      <c r="K28" s="438">
        <v>187.5</v>
      </c>
      <c r="L28" s="438">
        <v>136.36363636363635</v>
      </c>
      <c r="M28" s="438">
        <v>166.66666666666669</v>
      </c>
      <c r="N28" s="438">
        <v>150</v>
      </c>
      <c r="O28" s="438">
        <v>150</v>
      </c>
      <c r="P28" s="438">
        <v>125</v>
      </c>
    </row>
    <row r="29" spans="1:16" ht="11.25" customHeight="1">
      <c r="A29" s="52" t="s">
        <v>927</v>
      </c>
      <c r="B29" s="52" t="s">
        <v>926</v>
      </c>
      <c r="C29" s="248" t="s">
        <v>887</v>
      </c>
      <c r="D29" s="248">
        <v>650</v>
      </c>
      <c r="E29" s="248">
        <v>850</v>
      </c>
      <c r="F29" s="248">
        <v>1100</v>
      </c>
      <c r="G29" s="248">
        <v>1300</v>
      </c>
      <c r="H29" s="248">
        <v>1000</v>
      </c>
      <c r="I29" s="248">
        <v>1100</v>
      </c>
      <c r="J29" s="248">
        <v>1300</v>
      </c>
      <c r="K29" s="438">
        <v>200</v>
      </c>
      <c r="L29" s="438">
        <v>152.94117647058823</v>
      </c>
      <c r="M29" s="438">
        <v>118.18181818181819</v>
      </c>
      <c r="N29" s="438">
        <v>100</v>
      </c>
      <c r="O29" s="438">
        <v>130</v>
      </c>
      <c r="P29" s="438">
        <v>118.18181818181819</v>
      </c>
    </row>
    <row r="30" spans="1:16" ht="11.25" customHeight="1">
      <c r="A30" s="52" t="s">
        <v>925</v>
      </c>
      <c r="B30" s="52" t="s">
        <v>924</v>
      </c>
      <c r="C30" s="248" t="s">
        <v>887</v>
      </c>
      <c r="D30" s="248">
        <v>350</v>
      </c>
      <c r="E30" s="248">
        <v>380</v>
      </c>
      <c r="F30" s="248">
        <v>500</v>
      </c>
      <c r="G30" s="248">
        <v>500</v>
      </c>
      <c r="H30" s="248">
        <v>400</v>
      </c>
      <c r="I30" s="248">
        <v>480</v>
      </c>
      <c r="J30" s="248">
        <v>480</v>
      </c>
      <c r="K30" s="438">
        <v>137.14285714285714</v>
      </c>
      <c r="L30" s="438">
        <v>126.3157894736842</v>
      </c>
      <c r="M30" s="438">
        <v>96</v>
      </c>
      <c r="N30" s="438">
        <v>96</v>
      </c>
      <c r="O30" s="438">
        <v>120</v>
      </c>
      <c r="P30" s="438">
        <v>100</v>
      </c>
    </row>
    <row r="31" spans="1:16" ht="11.25" customHeight="1">
      <c r="A31" s="52" t="s">
        <v>923</v>
      </c>
      <c r="B31" s="52" t="s">
        <v>922</v>
      </c>
      <c r="C31" s="248" t="s">
        <v>887</v>
      </c>
      <c r="D31" s="248">
        <v>200</v>
      </c>
      <c r="E31" s="248">
        <v>280</v>
      </c>
      <c r="F31" s="248">
        <v>400</v>
      </c>
      <c r="G31" s="248">
        <v>500</v>
      </c>
      <c r="H31" s="248">
        <v>450</v>
      </c>
      <c r="I31" s="248">
        <v>450</v>
      </c>
      <c r="J31" s="248">
        <v>450</v>
      </c>
      <c r="K31" s="438">
        <v>225</v>
      </c>
      <c r="L31" s="438">
        <v>160.71428571428572</v>
      </c>
      <c r="M31" s="438">
        <v>112.5</v>
      </c>
      <c r="N31" s="438">
        <v>90</v>
      </c>
      <c r="O31" s="438">
        <v>100</v>
      </c>
      <c r="P31" s="438">
        <v>100</v>
      </c>
    </row>
    <row r="32" spans="1:16" ht="11.25" customHeight="1">
      <c r="A32" s="52" t="s">
        <v>921</v>
      </c>
      <c r="B32" s="52" t="s">
        <v>920</v>
      </c>
      <c r="C32" s="248" t="s">
        <v>887</v>
      </c>
      <c r="D32" s="248">
        <v>2400</v>
      </c>
      <c r="E32" s="248">
        <v>2300</v>
      </c>
      <c r="F32" s="248">
        <v>3500</v>
      </c>
      <c r="G32" s="248">
        <v>3500</v>
      </c>
      <c r="H32" s="248">
        <v>3500</v>
      </c>
      <c r="I32" s="248">
        <v>3500</v>
      </c>
      <c r="J32" s="248">
        <v>3600</v>
      </c>
      <c r="K32" s="438">
        <v>150</v>
      </c>
      <c r="L32" s="438">
        <v>156.52173913043478</v>
      </c>
      <c r="M32" s="438">
        <v>102.85714285714285</v>
      </c>
      <c r="N32" s="438">
        <v>102.85714285714285</v>
      </c>
      <c r="O32" s="438">
        <v>102.85714285714285</v>
      </c>
      <c r="P32" s="438">
        <v>102.85714285714285</v>
      </c>
    </row>
    <row r="33" spans="1:16" ht="11.25" customHeight="1">
      <c r="A33" s="52" t="s">
        <v>919</v>
      </c>
      <c r="B33" s="52" t="s">
        <v>918</v>
      </c>
      <c r="C33" s="248" t="s">
        <v>190</v>
      </c>
      <c r="D33" s="248">
        <v>2700</v>
      </c>
      <c r="E33" s="248">
        <v>3300</v>
      </c>
      <c r="F33" s="248">
        <v>2500</v>
      </c>
      <c r="G33" s="248">
        <v>2850</v>
      </c>
      <c r="H33" s="248">
        <v>3150</v>
      </c>
      <c r="I33" s="248">
        <v>3300</v>
      </c>
      <c r="J33" s="248">
        <v>3350</v>
      </c>
      <c r="K33" s="438">
        <v>124.07407407407408</v>
      </c>
      <c r="L33" s="438">
        <v>101.51515151515152</v>
      </c>
      <c r="M33" s="438">
        <v>134</v>
      </c>
      <c r="N33" s="438">
        <v>117.54385964912282</v>
      </c>
      <c r="O33" s="438">
        <v>106.34920634920636</v>
      </c>
      <c r="P33" s="438">
        <v>101.51515151515152</v>
      </c>
    </row>
    <row r="34" spans="1:16" ht="11.25" customHeight="1">
      <c r="A34" s="52" t="s">
        <v>917</v>
      </c>
      <c r="B34" s="52" t="s">
        <v>916</v>
      </c>
      <c r="C34" s="248" t="s">
        <v>190</v>
      </c>
      <c r="D34" s="248">
        <v>200</v>
      </c>
      <c r="E34" s="248">
        <v>250</v>
      </c>
      <c r="F34" s="248">
        <v>250</v>
      </c>
      <c r="G34" s="248">
        <v>260</v>
      </c>
      <c r="H34" s="248">
        <v>300</v>
      </c>
      <c r="I34" s="248">
        <v>350</v>
      </c>
      <c r="J34" s="248">
        <v>450</v>
      </c>
      <c r="K34" s="438">
        <v>225</v>
      </c>
      <c r="L34" s="438">
        <v>180</v>
      </c>
      <c r="M34" s="438">
        <v>180</v>
      </c>
      <c r="N34" s="438">
        <v>173.0769230769231</v>
      </c>
      <c r="O34" s="438">
        <v>150</v>
      </c>
      <c r="P34" s="438">
        <v>128.57142857142858</v>
      </c>
    </row>
    <row r="35" spans="1:16" ht="11.25" customHeight="1">
      <c r="A35" s="52" t="s">
        <v>915</v>
      </c>
      <c r="B35" s="52"/>
      <c r="C35" s="248"/>
      <c r="D35" s="248"/>
      <c r="E35" s="248"/>
      <c r="F35" s="248"/>
      <c r="G35" s="248"/>
      <c r="H35" s="248"/>
      <c r="I35" s="248"/>
      <c r="J35" s="248"/>
      <c r="K35" s="438"/>
      <c r="L35" s="438"/>
      <c r="M35" s="438"/>
      <c r="N35" s="438"/>
      <c r="O35" s="438"/>
      <c r="P35" s="438"/>
    </row>
    <row r="36" spans="1:16" ht="11.25" customHeight="1">
      <c r="A36" s="52" t="s">
        <v>914</v>
      </c>
      <c r="B36" s="52" t="s">
        <v>913</v>
      </c>
      <c r="C36" s="248" t="s">
        <v>190</v>
      </c>
      <c r="D36" s="248">
        <v>330</v>
      </c>
      <c r="E36" s="248">
        <v>350</v>
      </c>
      <c r="F36" s="248">
        <v>400</v>
      </c>
      <c r="G36" s="248">
        <v>410</v>
      </c>
      <c r="H36" s="248">
        <v>480</v>
      </c>
      <c r="I36" s="248">
        <v>500</v>
      </c>
      <c r="J36" s="248">
        <v>570</v>
      </c>
      <c r="K36" s="438">
        <v>172.72727272727272</v>
      </c>
      <c r="L36" s="438">
        <v>162.85714285714286</v>
      </c>
      <c r="M36" s="438">
        <v>142.5</v>
      </c>
      <c r="N36" s="438">
        <v>139.02439024390242</v>
      </c>
      <c r="O36" s="438">
        <v>118.75</v>
      </c>
      <c r="P36" s="438">
        <v>113.99999999999999</v>
      </c>
    </row>
    <row r="37" spans="1:16" ht="11.25" customHeight="1">
      <c r="A37" s="52" t="s">
        <v>912</v>
      </c>
      <c r="B37" s="52" t="s">
        <v>911</v>
      </c>
      <c r="C37" s="248" t="s">
        <v>190</v>
      </c>
      <c r="D37" s="248">
        <v>280</v>
      </c>
      <c r="E37" s="248">
        <v>350</v>
      </c>
      <c r="F37" s="248">
        <v>450</v>
      </c>
      <c r="G37" s="248">
        <v>500</v>
      </c>
      <c r="H37" s="248">
        <v>550</v>
      </c>
      <c r="I37" s="248">
        <v>610</v>
      </c>
      <c r="J37" s="248">
        <v>670</v>
      </c>
      <c r="K37" s="438">
        <v>239.28571428571428</v>
      </c>
      <c r="L37" s="438">
        <v>191.42857142857144</v>
      </c>
      <c r="M37" s="438">
        <v>148.88888888888889</v>
      </c>
      <c r="N37" s="438">
        <v>134</v>
      </c>
      <c r="O37" s="438">
        <v>121.81818181818183</v>
      </c>
      <c r="P37" s="438">
        <v>109.8360655737705</v>
      </c>
    </row>
    <row r="38" spans="1:16" ht="11.25" customHeight="1">
      <c r="A38" s="52" t="s">
        <v>910</v>
      </c>
      <c r="B38" s="52" t="s">
        <v>909</v>
      </c>
      <c r="C38" s="248" t="s">
        <v>908</v>
      </c>
      <c r="D38" s="248">
        <v>500</v>
      </c>
      <c r="E38" s="248">
        <v>500</v>
      </c>
      <c r="F38" s="248">
        <v>500</v>
      </c>
      <c r="G38" s="248">
        <v>500</v>
      </c>
      <c r="H38" s="248">
        <v>500</v>
      </c>
      <c r="I38" s="248">
        <v>550</v>
      </c>
      <c r="J38" s="248">
        <v>550</v>
      </c>
      <c r="K38" s="438">
        <v>110.00000000000001</v>
      </c>
      <c r="L38" s="438">
        <v>110.00000000000001</v>
      </c>
      <c r="M38" s="438">
        <v>110.00000000000001</v>
      </c>
      <c r="N38" s="438">
        <v>110.00000000000001</v>
      </c>
      <c r="O38" s="438">
        <v>110.00000000000001</v>
      </c>
      <c r="P38" s="438">
        <v>100</v>
      </c>
    </row>
    <row r="39" spans="1:16" ht="11.25" customHeight="1">
      <c r="A39" s="52" t="s">
        <v>907</v>
      </c>
      <c r="B39" s="52" t="s">
        <v>906</v>
      </c>
      <c r="C39" s="248" t="s">
        <v>190</v>
      </c>
      <c r="D39" s="248">
        <v>30</v>
      </c>
      <c r="E39" s="248">
        <v>40</v>
      </c>
      <c r="F39" s="248">
        <v>40</v>
      </c>
      <c r="G39" s="248">
        <v>40</v>
      </c>
      <c r="H39" s="248">
        <v>40</v>
      </c>
      <c r="I39" s="248">
        <v>50</v>
      </c>
      <c r="J39" s="248">
        <v>50</v>
      </c>
      <c r="K39" s="438">
        <v>166.66666666666669</v>
      </c>
      <c r="L39" s="438">
        <v>125</v>
      </c>
      <c r="M39" s="438">
        <v>125</v>
      </c>
      <c r="N39" s="438">
        <v>125</v>
      </c>
      <c r="O39" s="438">
        <v>125</v>
      </c>
      <c r="P39" s="438">
        <v>100</v>
      </c>
    </row>
    <row r="40" spans="1:16" ht="11.25" customHeight="1">
      <c r="A40" s="52" t="s">
        <v>905</v>
      </c>
      <c r="B40" s="52" t="s">
        <v>904</v>
      </c>
      <c r="C40" s="248" t="s">
        <v>190</v>
      </c>
      <c r="D40" s="248">
        <v>450</v>
      </c>
      <c r="E40" s="248">
        <v>500</v>
      </c>
      <c r="F40" s="248">
        <v>500</v>
      </c>
      <c r="G40" s="248">
        <v>500</v>
      </c>
      <c r="H40" s="248">
        <v>500</v>
      </c>
      <c r="I40" s="248">
        <v>500</v>
      </c>
      <c r="J40" s="248">
        <v>600</v>
      </c>
      <c r="K40" s="438">
        <v>133.33333333333331</v>
      </c>
      <c r="L40" s="438">
        <v>120</v>
      </c>
      <c r="M40" s="438">
        <v>120</v>
      </c>
      <c r="N40" s="438">
        <v>120</v>
      </c>
      <c r="O40" s="438">
        <v>120</v>
      </c>
      <c r="P40" s="438">
        <v>120</v>
      </c>
    </row>
    <row r="41" spans="1:16" ht="11.25" customHeight="1">
      <c r="A41" s="52" t="s">
        <v>903</v>
      </c>
      <c r="B41" s="52" t="s">
        <v>902</v>
      </c>
      <c r="C41" s="248" t="s">
        <v>901</v>
      </c>
      <c r="D41" s="248">
        <v>600</v>
      </c>
      <c r="E41" s="248">
        <v>600</v>
      </c>
      <c r="F41" s="248">
        <v>800</v>
      </c>
      <c r="G41" s="248">
        <v>850</v>
      </c>
      <c r="H41" s="248">
        <v>880</v>
      </c>
      <c r="I41" s="248">
        <v>900</v>
      </c>
      <c r="J41" s="248">
        <v>1100</v>
      </c>
      <c r="K41" s="438">
        <v>183.33333333333331</v>
      </c>
      <c r="L41" s="438">
        <v>183.33333333333331</v>
      </c>
      <c r="M41" s="438">
        <v>137.5</v>
      </c>
      <c r="N41" s="438">
        <v>129.41176470588235</v>
      </c>
      <c r="O41" s="438">
        <v>125</v>
      </c>
      <c r="P41" s="438">
        <v>122.22222222222223</v>
      </c>
    </row>
    <row r="42" spans="1:16" ht="11.25" customHeight="1">
      <c r="A42" s="52" t="s">
        <v>900</v>
      </c>
      <c r="B42" s="52" t="s">
        <v>899</v>
      </c>
      <c r="C42" s="248" t="s">
        <v>896</v>
      </c>
      <c r="D42" s="248">
        <v>2750</v>
      </c>
      <c r="E42" s="248">
        <v>3500</v>
      </c>
      <c r="F42" s="248">
        <v>3500</v>
      </c>
      <c r="G42" s="248">
        <v>7500</v>
      </c>
      <c r="H42" s="248">
        <v>6500</v>
      </c>
      <c r="I42" s="248">
        <v>7000</v>
      </c>
      <c r="J42" s="248">
        <v>7000</v>
      </c>
      <c r="K42" s="438">
        <v>254.54545454545453</v>
      </c>
      <c r="L42" s="438">
        <v>200</v>
      </c>
      <c r="M42" s="438">
        <v>200</v>
      </c>
      <c r="N42" s="438">
        <v>93.33333333333333</v>
      </c>
      <c r="O42" s="438">
        <v>107.6923076923077</v>
      </c>
      <c r="P42" s="438">
        <v>100</v>
      </c>
    </row>
    <row r="43" spans="1:16" ht="11.25" customHeight="1">
      <c r="A43" s="52" t="s">
        <v>898</v>
      </c>
      <c r="B43" s="52" t="s">
        <v>897</v>
      </c>
      <c r="C43" s="248" t="s">
        <v>896</v>
      </c>
      <c r="D43" s="248">
        <v>2250</v>
      </c>
      <c r="E43" s="248">
        <v>3000</v>
      </c>
      <c r="F43" s="248">
        <v>3000</v>
      </c>
      <c r="G43" s="248">
        <v>6000</v>
      </c>
      <c r="H43" s="248">
        <v>6000</v>
      </c>
      <c r="I43" s="248">
        <v>6000</v>
      </c>
      <c r="J43" s="248">
        <v>6000</v>
      </c>
      <c r="K43" s="438">
        <v>266.66666666666663</v>
      </c>
      <c r="L43" s="438">
        <v>200</v>
      </c>
      <c r="M43" s="438">
        <v>200</v>
      </c>
      <c r="N43" s="438">
        <v>100</v>
      </c>
      <c r="O43" s="438">
        <v>100</v>
      </c>
      <c r="P43" s="438">
        <v>100</v>
      </c>
    </row>
    <row r="44" spans="1:16" ht="11.25" customHeight="1">
      <c r="A44" s="52" t="s">
        <v>895</v>
      </c>
      <c r="B44" s="52" t="s">
        <v>894</v>
      </c>
      <c r="C44" s="248" t="s">
        <v>887</v>
      </c>
      <c r="D44" s="248">
        <v>1200</v>
      </c>
      <c r="E44" s="248">
        <v>1800</v>
      </c>
      <c r="F44" s="248">
        <v>2200</v>
      </c>
      <c r="G44" s="248">
        <v>2200</v>
      </c>
      <c r="H44" s="248">
        <v>2400</v>
      </c>
      <c r="I44" s="248">
        <v>2500</v>
      </c>
      <c r="J44" s="248">
        <v>2900</v>
      </c>
      <c r="K44" s="438">
        <v>241.66666666666666</v>
      </c>
      <c r="L44" s="438">
        <v>161.11111111111111</v>
      </c>
      <c r="M44" s="438">
        <v>131.8181818181818</v>
      </c>
      <c r="N44" s="438">
        <v>131.8181818181818</v>
      </c>
      <c r="O44" s="438">
        <v>120.83333333333333</v>
      </c>
      <c r="P44" s="438">
        <v>115.99999999999999</v>
      </c>
    </row>
    <row r="45" spans="1:16" ht="11.25" customHeight="1">
      <c r="A45" s="52" t="s">
        <v>893</v>
      </c>
      <c r="B45" s="52" t="s">
        <v>892</v>
      </c>
      <c r="C45" s="248" t="s">
        <v>887</v>
      </c>
      <c r="D45" s="248">
        <v>2000</v>
      </c>
      <c r="E45" s="248">
        <v>2800</v>
      </c>
      <c r="F45" s="248">
        <v>3000</v>
      </c>
      <c r="G45" s="248">
        <v>3000</v>
      </c>
      <c r="H45" s="248">
        <v>3000</v>
      </c>
      <c r="I45" s="248">
        <v>3000</v>
      </c>
      <c r="J45" s="248">
        <v>3500</v>
      </c>
      <c r="K45" s="438">
        <v>175</v>
      </c>
      <c r="L45" s="438">
        <v>125</v>
      </c>
      <c r="M45" s="438">
        <v>116.66666666666667</v>
      </c>
      <c r="N45" s="438">
        <v>116.66666666666667</v>
      </c>
      <c r="O45" s="438">
        <v>116.66666666666667</v>
      </c>
      <c r="P45" s="438">
        <v>116.66666666666667</v>
      </c>
    </row>
    <row r="46" spans="1:16" ht="11.25" customHeight="1">
      <c r="A46" s="50" t="s">
        <v>891</v>
      </c>
      <c r="B46" s="50" t="s">
        <v>890</v>
      </c>
      <c r="C46" s="247" t="s">
        <v>190</v>
      </c>
      <c r="D46" s="247">
        <v>5000</v>
      </c>
      <c r="E46" s="247">
        <v>5000</v>
      </c>
      <c r="F46" s="247">
        <v>6500</v>
      </c>
      <c r="G46" s="247">
        <v>6500</v>
      </c>
      <c r="H46" s="247">
        <v>6500</v>
      </c>
      <c r="I46" s="247">
        <v>6500</v>
      </c>
      <c r="J46" s="247">
        <v>8000</v>
      </c>
      <c r="K46" s="294">
        <v>160</v>
      </c>
      <c r="L46" s="294">
        <v>160</v>
      </c>
      <c r="M46" s="294">
        <v>123.07692307692308</v>
      </c>
      <c r="N46" s="294">
        <v>123.07692307692308</v>
      </c>
      <c r="O46" s="294">
        <v>123.07692307692308</v>
      </c>
      <c r="P46" s="294">
        <v>123.07692307692308</v>
      </c>
    </row>
    <row r="47" spans="1:13" ht="11.25" customHeight="1" hidden="1" thickBot="1">
      <c r="A47" s="437" t="s">
        <v>889</v>
      </c>
      <c r="B47" s="437" t="s">
        <v>888</v>
      </c>
      <c r="C47" s="436" t="s">
        <v>887</v>
      </c>
      <c r="D47" s="436">
        <v>180</v>
      </c>
      <c r="E47" s="436">
        <v>180</v>
      </c>
      <c r="F47" s="436">
        <v>180</v>
      </c>
      <c r="G47" s="436">
        <v>180</v>
      </c>
      <c r="H47" s="436"/>
      <c r="I47" s="436"/>
      <c r="J47" s="436"/>
      <c r="K47" s="435">
        <v>100</v>
      </c>
      <c r="L47" s="435">
        <v>100</v>
      </c>
      <c r="M47" s="435">
        <v>100</v>
      </c>
    </row>
    <row r="48" ht="11.25">
      <c r="F48" s="266"/>
    </row>
  </sheetData>
  <sheetProtection/>
  <printOptions/>
  <pageMargins left="0.6" right="0.36" top="0.28" bottom="0.64" header="0.26" footer="0.3"/>
  <pageSetup horizontalDpi="600" verticalDpi="600" orientation="landscape" paperSize="9" r:id="rId8"/>
  <headerFooter>
    <oddHeader>&amp;R&amp;"Arial Mon,Regular"&amp;8&amp;UБүлэг 6. Үнэ</oddHeader>
    <oddFooter>&amp;R&amp;18 16</oddFooter>
  </headerFooter>
  <legacyDrawing r:id="rId7"/>
  <oleObjects>
    <oleObject progId="Equation.3" shapeId="1592351" r:id="rId1"/>
    <oleObject progId="Equation.3" shapeId="1592352" r:id="rId2"/>
    <oleObject progId="Equation.3" shapeId="1592353" r:id="rId3"/>
    <oleObject progId="Equation.3" shapeId="1592354" r:id="rId4"/>
    <oleObject progId="Equation.3" shapeId="1592355" r:id="rId5"/>
    <oleObject progId="Equation.3" shapeId="1592356" r:id="rId6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7">
      <selection activeCell="A1" sqref="A1:F65"/>
    </sheetView>
  </sheetViews>
  <sheetFormatPr defaultColWidth="9.00390625" defaultRowHeight="12.75"/>
  <cols>
    <col min="1" max="1" width="55.75390625" style="0" customWidth="1"/>
    <col min="2" max="2" width="29.875" style="0" customWidth="1"/>
    <col min="3" max="6" width="9.625" style="0" customWidth="1"/>
  </cols>
  <sheetData>
    <row r="1" spans="1:5" ht="12.75">
      <c r="A1" s="1257" t="s">
        <v>1101</v>
      </c>
      <c r="B1" s="1257"/>
      <c r="C1" s="1257"/>
      <c r="D1" s="1257"/>
      <c r="E1" s="1257"/>
    </row>
    <row r="2" spans="1:5" ht="12.75">
      <c r="A2" s="1257" t="s">
        <v>1100</v>
      </c>
      <c r="B2" s="1257"/>
      <c r="C2" s="1257"/>
      <c r="D2" s="1257"/>
      <c r="E2" s="1257"/>
    </row>
    <row r="3" spans="1:5" ht="12.75">
      <c r="A3" s="487" t="s">
        <v>1099</v>
      </c>
      <c r="B3" s="486"/>
      <c r="C3" s="77"/>
      <c r="D3" s="77"/>
      <c r="E3" s="89"/>
    </row>
    <row r="4" spans="1:7" ht="12.75">
      <c r="A4" s="485" t="s">
        <v>1098</v>
      </c>
      <c r="B4" s="484"/>
      <c r="C4" s="484"/>
      <c r="D4" s="484"/>
      <c r="E4" s="100"/>
      <c r="G4" s="229"/>
    </row>
    <row r="5" spans="1:7" s="49" customFormat="1" ht="10.5">
      <c r="A5" s="1137" t="s">
        <v>1032</v>
      </c>
      <c r="B5" s="1258" t="s">
        <v>1031</v>
      </c>
      <c r="C5" s="264" t="s">
        <v>1030</v>
      </c>
      <c r="D5" s="264" t="s">
        <v>1030</v>
      </c>
      <c r="E5" s="264" t="s">
        <v>1030</v>
      </c>
      <c r="F5" s="256" t="s">
        <v>1030</v>
      </c>
      <c r="G5" s="52"/>
    </row>
    <row r="6" spans="1:6" ht="12.75">
      <c r="A6" s="1139"/>
      <c r="B6" s="1259"/>
      <c r="C6" s="286" t="s">
        <v>1029</v>
      </c>
      <c r="D6" s="286" t="s">
        <v>1028</v>
      </c>
      <c r="E6" s="286" t="s">
        <v>1027</v>
      </c>
      <c r="F6" s="257" t="s">
        <v>1026</v>
      </c>
    </row>
    <row r="7" spans="1:6" ht="12.75">
      <c r="A7" s="258" t="s">
        <v>1097</v>
      </c>
      <c r="B7" s="483" t="s">
        <v>1096</v>
      </c>
      <c r="C7" s="482">
        <v>150.677660943591</v>
      </c>
      <c r="D7" s="482">
        <v>113.4549562039672</v>
      </c>
      <c r="E7" s="482">
        <v>108.14307111183817</v>
      </c>
      <c r="F7" s="482">
        <v>100.98818178307651</v>
      </c>
    </row>
    <row r="8" spans="1:6" ht="12.75">
      <c r="A8" s="100" t="s">
        <v>1095</v>
      </c>
      <c r="B8" s="481" t="s">
        <v>1094</v>
      </c>
      <c r="C8" s="458">
        <v>151.51582212127994</v>
      </c>
      <c r="D8" s="458">
        <v>115.0234464387472</v>
      </c>
      <c r="E8" s="458">
        <v>113.79471249287796</v>
      </c>
      <c r="F8" s="458">
        <v>102.4641718201692</v>
      </c>
    </row>
    <row r="9" spans="1:6" ht="12.75">
      <c r="A9" s="451" t="s">
        <v>1093</v>
      </c>
      <c r="B9" s="480" t="s">
        <v>1092</v>
      </c>
      <c r="C9" s="458">
        <v>150.28509551262758</v>
      </c>
      <c r="D9" s="458">
        <v>113.85925561081909</v>
      </c>
      <c r="E9" s="458">
        <v>112.5571230680423</v>
      </c>
      <c r="F9" s="458">
        <v>102.63647329169643</v>
      </c>
    </row>
    <row r="10" spans="1:10" ht="12.75">
      <c r="A10" s="474" t="s">
        <v>1091</v>
      </c>
      <c r="B10" s="450" t="s">
        <v>1090</v>
      </c>
      <c r="C10" s="458">
        <v>129.7602338383261</v>
      </c>
      <c r="D10" s="458">
        <v>114.59718631844768</v>
      </c>
      <c r="E10" s="458">
        <v>108.95693882951846</v>
      </c>
      <c r="F10" s="458">
        <v>100.8041283737555</v>
      </c>
      <c r="G10" s="479"/>
      <c r="H10" s="479"/>
      <c r="I10" s="479"/>
      <c r="J10" s="479"/>
    </row>
    <row r="11" spans="1:6" ht="12.75">
      <c r="A11" s="474" t="s">
        <v>1089</v>
      </c>
      <c r="B11" s="450" t="s">
        <v>1088</v>
      </c>
      <c r="C11" s="458">
        <v>235.74815332539305</v>
      </c>
      <c r="D11" s="458">
        <v>110.13980604870687</v>
      </c>
      <c r="E11" s="458">
        <v>116.79202104974851</v>
      </c>
      <c r="F11" s="458">
        <v>106.0434349822527</v>
      </c>
    </row>
    <row r="12" spans="1:9" ht="12.75">
      <c r="A12" s="474" t="s">
        <v>1087</v>
      </c>
      <c r="B12" s="478" t="s">
        <v>1086</v>
      </c>
      <c r="C12" s="458">
        <v>146.71856854772108</v>
      </c>
      <c r="D12" s="458">
        <v>119.78561724209906</v>
      </c>
      <c r="E12" s="458">
        <v>139.4973935256276</v>
      </c>
      <c r="F12" s="458">
        <v>104.02112039810115</v>
      </c>
      <c r="I12" s="159"/>
    </row>
    <row r="13" spans="1:6" ht="12.75">
      <c r="A13" s="474" t="s">
        <v>1085</v>
      </c>
      <c r="B13" s="450" t="s">
        <v>1084</v>
      </c>
      <c r="C13" s="458">
        <v>119.69823506829529</v>
      </c>
      <c r="D13" s="458">
        <v>102.65553265092346</v>
      </c>
      <c r="E13" s="458">
        <v>104.11415059424986</v>
      </c>
      <c r="F13" s="458">
        <v>102.98768780585795</v>
      </c>
    </row>
    <row r="14" spans="1:6" ht="12.75">
      <c r="A14" s="474" t="s">
        <v>1083</v>
      </c>
      <c r="B14" s="450" t="s">
        <v>1082</v>
      </c>
      <c r="C14" s="458">
        <v>195.85487004206325</v>
      </c>
      <c r="D14" s="458">
        <v>102.4269256317306</v>
      </c>
      <c r="E14" s="458">
        <v>106.64317984186671</v>
      </c>
      <c r="F14" s="458">
        <v>100</v>
      </c>
    </row>
    <row r="15" spans="1:6" ht="12.75">
      <c r="A15" s="474" t="s">
        <v>1081</v>
      </c>
      <c r="B15" s="477" t="s">
        <v>1080</v>
      </c>
      <c r="C15" s="458">
        <v>147.18286465108042</v>
      </c>
      <c r="D15" s="458">
        <v>140.2206139768581</v>
      </c>
      <c r="E15" s="458">
        <v>113.0268744992333</v>
      </c>
      <c r="F15" s="458">
        <v>103.60021234934227</v>
      </c>
    </row>
    <row r="16" spans="1:6" ht="15" customHeight="1">
      <c r="A16" s="476" t="s">
        <v>1079</v>
      </c>
      <c r="B16" s="475" t="s">
        <v>1078</v>
      </c>
      <c r="C16" s="458">
        <v>116.66714593185146</v>
      </c>
      <c r="D16" s="458">
        <v>100.79485611265979</v>
      </c>
      <c r="E16" s="458">
        <v>109.24434917058485</v>
      </c>
      <c r="F16" s="458">
        <v>101.93217424404838</v>
      </c>
    </row>
    <row r="17" spans="1:6" ht="12.75">
      <c r="A17" s="474" t="s">
        <v>1077</v>
      </c>
      <c r="B17" s="450" t="s">
        <v>1076</v>
      </c>
      <c r="C17" s="458">
        <v>111.80394458805321</v>
      </c>
      <c r="D17" s="458">
        <v>100.80712607029693</v>
      </c>
      <c r="E17" s="458">
        <v>95.59259075944645</v>
      </c>
      <c r="F17" s="458">
        <v>92.31234493335783</v>
      </c>
    </row>
    <row r="18" spans="1:6" ht="12.75">
      <c r="A18" s="451" t="s">
        <v>1075</v>
      </c>
      <c r="B18" s="450" t="s">
        <v>1074</v>
      </c>
      <c r="C18" s="458">
        <v>184.22938381556776</v>
      </c>
      <c r="D18" s="458">
        <v>147.78935737129507</v>
      </c>
      <c r="E18" s="458">
        <v>149.41754560059346</v>
      </c>
      <c r="F18" s="458">
        <v>98.86539572319492</v>
      </c>
    </row>
    <row r="19" spans="1:6" ht="12.75">
      <c r="A19" s="100" t="s">
        <v>1073</v>
      </c>
      <c r="B19" s="450" t="s">
        <v>1072</v>
      </c>
      <c r="C19" s="458">
        <v>196.32525455959453</v>
      </c>
      <c r="D19" s="458">
        <v>119.61255134667543</v>
      </c>
      <c r="E19" s="458">
        <v>112.23387522985642</v>
      </c>
      <c r="F19" s="458">
        <v>100</v>
      </c>
    </row>
    <row r="20" spans="1:6" ht="12.75">
      <c r="A20" s="452" t="s">
        <v>1071</v>
      </c>
      <c r="B20" s="450" t="s">
        <v>1070</v>
      </c>
      <c r="C20" s="458">
        <v>152.7132982289084</v>
      </c>
      <c r="D20" s="458">
        <v>115.81047357590157</v>
      </c>
      <c r="E20" s="458">
        <v>110.04767094225396</v>
      </c>
      <c r="F20" s="458">
        <v>100</v>
      </c>
    </row>
    <row r="21" spans="1:6" ht="12.75">
      <c r="A21" s="473" t="s">
        <v>1069</v>
      </c>
      <c r="B21" s="450" t="s">
        <v>1068</v>
      </c>
      <c r="C21" s="458">
        <v>233.06033156271045</v>
      </c>
      <c r="D21" s="458">
        <v>121.81992248744389</v>
      </c>
      <c r="E21" s="458">
        <v>113.47812022405417</v>
      </c>
      <c r="F21" s="458">
        <v>100</v>
      </c>
    </row>
    <row r="22" spans="1:6" ht="12.75">
      <c r="A22" s="265" t="s">
        <v>1067</v>
      </c>
      <c r="B22" s="450" t="s">
        <v>1066</v>
      </c>
      <c r="C22" s="458">
        <v>173.2426262553693</v>
      </c>
      <c r="D22" s="458">
        <v>118.93706087865932</v>
      </c>
      <c r="E22" s="458">
        <v>107.41961397038018</v>
      </c>
      <c r="F22" s="458">
        <v>100.39197233364708</v>
      </c>
    </row>
    <row r="23" spans="1:6" ht="12.75">
      <c r="A23" s="265" t="s">
        <v>1065</v>
      </c>
      <c r="B23" s="450" t="s">
        <v>1064</v>
      </c>
      <c r="C23" s="458">
        <v>163.73817556501507</v>
      </c>
      <c r="D23" s="458">
        <v>114.8197621643217</v>
      </c>
      <c r="E23" s="458">
        <v>105.95680947334971</v>
      </c>
      <c r="F23" s="458">
        <v>100.28978360618541</v>
      </c>
    </row>
    <row r="24" spans="1:6" ht="12.75">
      <c r="A24" s="472" t="s">
        <v>1063</v>
      </c>
      <c r="B24" s="450" t="s">
        <v>1062</v>
      </c>
      <c r="C24" s="458">
        <v>183.064661169309</v>
      </c>
      <c r="D24" s="458">
        <v>114.87655951061713</v>
      </c>
      <c r="E24" s="458">
        <v>107.15636844569562</v>
      </c>
      <c r="F24" s="458">
        <v>100</v>
      </c>
    </row>
    <row r="25" spans="1:6" ht="14.25" customHeight="1">
      <c r="A25" s="472" t="s">
        <v>1061</v>
      </c>
      <c r="B25" s="470" t="s">
        <v>1060</v>
      </c>
      <c r="C25" s="458">
        <v>162.32364143194144</v>
      </c>
      <c r="D25" s="458">
        <v>114.76018922147624</v>
      </c>
      <c r="E25" s="458">
        <v>105.75012985707566</v>
      </c>
      <c r="F25" s="458">
        <v>100.3292641950975</v>
      </c>
    </row>
    <row r="26" spans="1:6" ht="14.25" customHeight="1">
      <c r="A26" s="471" t="s">
        <v>1059</v>
      </c>
      <c r="B26" s="470" t="s">
        <v>1058</v>
      </c>
      <c r="C26" s="458">
        <v>126.74606641487388</v>
      </c>
      <c r="D26" s="458">
        <v>118.67016086481384</v>
      </c>
      <c r="E26" s="458">
        <v>110.58996225362579</v>
      </c>
      <c r="F26" s="458">
        <v>100</v>
      </c>
    </row>
    <row r="27" spans="1:6" ht="14.25" customHeight="1">
      <c r="A27" s="469" t="s">
        <v>1057</v>
      </c>
      <c r="B27" s="450" t="s">
        <v>1056</v>
      </c>
      <c r="C27" s="458">
        <v>190.13777300894873</v>
      </c>
      <c r="D27" s="458">
        <v>125.84499474800117</v>
      </c>
      <c r="E27" s="458">
        <v>109.7387919562537</v>
      </c>
      <c r="F27" s="458">
        <v>100.54880614828545</v>
      </c>
    </row>
    <row r="28" spans="1:6" ht="14.25" customHeight="1">
      <c r="A28" s="265" t="s">
        <v>1055</v>
      </c>
      <c r="B28" s="462" t="s">
        <v>1054</v>
      </c>
      <c r="C28" s="458">
        <v>138.7634745256078</v>
      </c>
      <c r="D28" s="458">
        <v>107.45142861605544</v>
      </c>
      <c r="E28" s="458">
        <v>106.19420864971671</v>
      </c>
      <c r="F28" s="458">
        <v>100.17024377453829</v>
      </c>
    </row>
    <row r="29" spans="1:6" ht="14.25" customHeight="1">
      <c r="A29" s="467" t="s">
        <v>1053</v>
      </c>
      <c r="B29" s="462" t="s">
        <v>1052</v>
      </c>
      <c r="C29" s="458">
        <v>150</v>
      </c>
      <c r="D29" s="458">
        <v>100</v>
      </c>
      <c r="E29" s="458">
        <v>100</v>
      </c>
      <c r="F29" s="458">
        <v>100</v>
      </c>
    </row>
    <row r="30" spans="1:6" ht="14.25" customHeight="1">
      <c r="A30" s="467" t="s">
        <v>1051</v>
      </c>
      <c r="B30" s="462" t="s">
        <v>1050</v>
      </c>
      <c r="C30" s="458">
        <v>145.20024197558126</v>
      </c>
      <c r="D30" s="458">
        <v>118.28168037739097</v>
      </c>
      <c r="E30" s="458">
        <v>106.32896542129538</v>
      </c>
      <c r="F30" s="458">
        <v>102.41940764934468</v>
      </c>
    </row>
    <row r="31" spans="1:6" ht="20.25" customHeight="1">
      <c r="A31" s="468" t="s">
        <v>1049</v>
      </c>
      <c r="B31" s="462" t="s">
        <v>1048</v>
      </c>
      <c r="C31" s="458">
        <v>110.75774114638395</v>
      </c>
      <c r="D31" s="458">
        <v>100</v>
      </c>
      <c r="E31" s="458">
        <v>100</v>
      </c>
      <c r="F31" s="458">
        <v>100</v>
      </c>
    </row>
    <row r="32" spans="1:6" ht="12.75" customHeight="1">
      <c r="A32" s="467" t="s">
        <v>1047</v>
      </c>
      <c r="B32" s="462" t="s">
        <v>1046</v>
      </c>
      <c r="C32" s="458">
        <v>140.18871747765493</v>
      </c>
      <c r="D32" s="458">
        <v>107.11621953430857</v>
      </c>
      <c r="E32" s="458">
        <v>106.57174944826858</v>
      </c>
      <c r="F32" s="458">
        <v>100</v>
      </c>
    </row>
    <row r="33" spans="1:6" ht="21" customHeight="1">
      <c r="A33" s="466" t="s">
        <v>1045</v>
      </c>
      <c r="B33" s="462" t="s">
        <v>1044</v>
      </c>
      <c r="C33" s="458">
        <v>151.29573144768557</v>
      </c>
      <c r="D33" s="458">
        <v>104.81637875779255</v>
      </c>
      <c r="E33" s="458">
        <v>100.87378092049428</v>
      </c>
      <c r="F33" s="458">
        <v>100</v>
      </c>
    </row>
    <row r="34" spans="1:6" ht="13.5" customHeight="1">
      <c r="A34" s="459" t="s">
        <v>1043</v>
      </c>
      <c r="B34" s="465" t="s">
        <v>1042</v>
      </c>
      <c r="C34" s="458">
        <v>148.47469604414061</v>
      </c>
      <c r="D34" s="458">
        <v>111.00464260591625</v>
      </c>
      <c r="E34" s="458">
        <v>103.85561563962631</v>
      </c>
      <c r="F34" s="458">
        <v>100</v>
      </c>
    </row>
    <row r="35" spans="1:6" ht="13.5" customHeight="1">
      <c r="A35" s="464" t="s">
        <v>1041</v>
      </c>
      <c r="B35" s="463" t="s">
        <v>1040</v>
      </c>
      <c r="C35" s="458">
        <v>200.2441945903048</v>
      </c>
      <c r="D35" s="458">
        <v>122.90073407879096</v>
      </c>
      <c r="E35" s="458">
        <v>104.74812199876342</v>
      </c>
      <c r="F35" s="458">
        <v>100</v>
      </c>
    </row>
    <row r="36" spans="1:6" ht="13.5" customHeight="1">
      <c r="A36" s="461" t="s">
        <v>1039</v>
      </c>
      <c r="B36" s="462" t="s">
        <v>1038</v>
      </c>
      <c r="C36" s="458">
        <v>143.8744894635896</v>
      </c>
      <c r="D36" s="458">
        <v>115.86543334303798</v>
      </c>
      <c r="E36" s="458">
        <v>109.62275677314975</v>
      </c>
      <c r="F36" s="458">
        <v>100</v>
      </c>
    </row>
    <row r="37" spans="1:6" ht="13.5" customHeight="1">
      <c r="A37" s="461" t="s">
        <v>1037</v>
      </c>
      <c r="B37" s="460" t="s">
        <v>1036</v>
      </c>
      <c r="C37" s="458">
        <v>218.94694660396127</v>
      </c>
      <c r="D37" s="458">
        <v>123.8063780851397</v>
      </c>
      <c r="E37" s="458">
        <v>113.26221990996224</v>
      </c>
      <c r="F37" s="458">
        <v>100</v>
      </c>
    </row>
    <row r="38" spans="1:6" ht="13.5" customHeight="1">
      <c r="A38" s="459" t="s">
        <v>1035</v>
      </c>
      <c r="C38" s="458">
        <v>153.0615281415098</v>
      </c>
      <c r="D38" s="458">
        <v>122.63454060378362</v>
      </c>
      <c r="E38" s="458">
        <v>111.57311880453425</v>
      </c>
      <c r="F38" s="458">
        <v>100</v>
      </c>
    </row>
    <row r="39" spans="1:6" ht="13.5" thickBot="1">
      <c r="A39" s="457" t="s">
        <v>1034</v>
      </c>
      <c r="B39" s="456"/>
      <c r="C39" s="446">
        <v>138.31622973899334</v>
      </c>
      <c r="D39" s="446">
        <v>95.08643986196131</v>
      </c>
      <c r="E39" s="446">
        <v>96.18136952188759</v>
      </c>
      <c r="F39" s="446">
        <v>100</v>
      </c>
    </row>
    <row r="40" spans="1:6" ht="62.25" customHeight="1">
      <c r="A40" s="1260" t="s">
        <v>1033</v>
      </c>
      <c r="B40" s="1260"/>
      <c r="C40" s="1260"/>
      <c r="D40" s="1260"/>
      <c r="E40" s="1260"/>
      <c r="F40" s="1260"/>
    </row>
    <row r="41" spans="1:6" ht="13.5" customHeight="1">
      <c r="A41" s="1137" t="s">
        <v>1032</v>
      </c>
      <c r="B41" s="1258" t="s">
        <v>1031</v>
      </c>
      <c r="C41" s="264" t="s">
        <v>1030</v>
      </c>
      <c r="D41" s="264" t="s">
        <v>1030</v>
      </c>
      <c r="E41" s="264" t="s">
        <v>1030</v>
      </c>
      <c r="F41" s="256" t="s">
        <v>1030</v>
      </c>
    </row>
    <row r="42" spans="1:6" ht="13.5" customHeight="1">
      <c r="A42" s="1139"/>
      <c r="B42" s="1259"/>
      <c r="C42" s="286" t="s">
        <v>1029</v>
      </c>
      <c r="D42" s="286" t="s">
        <v>1028</v>
      </c>
      <c r="E42" s="286" t="s">
        <v>1027</v>
      </c>
      <c r="F42" s="257" t="s">
        <v>1026</v>
      </c>
    </row>
    <row r="43" spans="1:6" ht="15" customHeight="1">
      <c r="A43" s="100" t="s">
        <v>1025</v>
      </c>
      <c r="B43" s="450" t="s">
        <v>1024</v>
      </c>
      <c r="C43" s="449">
        <v>117.15729206312234</v>
      </c>
      <c r="D43" s="449">
        <v>109.53324944619165</v>
      </c>
      <c r="E43" s="449">
        <v>109.82692526311597</v>
      </c>
      <c r="F43" s="449">
        <v>100.94499439614131</v>
      </c>
    </row>
    <row r="44" spans="1:6" ht="15" customHeight="1">
      <c r="A44" s="451" t="s">
        <v>1023</v>
      </c>
      <c r="B44" s="450" t="s">
        <v>1022</v>
      </c>
      <c r="C44" s="449">
        <v>117.11061639136238</v>
      </c>
      <c r="D44" s="449">
        <v>110.21071816703669</v>
      </c>
      <c r="E44" s="449">
        <v>110.5655440658714</v>
      </c>
      <c r="F44" s="449">
        <v>100</v>
      </c>
    </row>
    <row r="45" spans="1:6" ht="15" customHeight="1">
      <c r="A45" s="451" t="s">
        <v>1021</v>
      </c>
      <c r="B45" s="450" t="s">
        <v>1020</v>
      </c>
      <c r="C45" s="449">
        <v>326.6047771572635</v>
      </c>
      <c r="D45" s="449">
        <v>137.20349414678486</v>
      </c>
      <c r="E45" s="449">
        <v>137.20349414678486</v>
      </c>
      <c r="F45" s="449">
        <v>137.20349414678486</v>
      </c>
    </row>
    <row r="46" spans="1:6" ht="15" customHeight="1">
      <c r="A46" s="451" t="s">
        <v>1019</v>
      </c>
      <c r="B46" s="455" t="s">
        <v>1018</v>
      </c>
      <c r="C46" s="449">
        <v>100.00000000000001</v>
      </c>
      <c r="D46" s="449">
        <v>100</v>
      </c>
      <c r="E46" s="449">
        <v>100</v>
      </c>
      <c r="F46" s="449">
        <v>100</v>
      </c>
    </row>
    <row r="47" spans="1:6" ht="15" customHeight="1">
      <c r="A47" s="100" t="s">
        <v>1017</v>
      </c>
      <c r="B47" s="450" t="s">
        <v>1016</v>
      </c>
      <c r="C47" s="449">
        <v>121.92172628876679</v>
      </c>
      <c r="D47" s="449">
        <v>99.15083856471092</v>
      </c>
      <c r="E47" s="449">
        <v>101.335280181977</v>
      </c>
      <c r="F47" s="449">
        <v>100</v>
      </c>
    </row>
    <row r="48" spans="1:6" ht="15" customHeight="1">
      <c r="A48" s="451" t="s">
        <v>1015</v>
      </c>
      <c r="B48" s="455" t="s">
        <v>1014</v>
      </c>
      <c r="C48" s="449">
        <v>109.41533671390914</v>
      </c>
      <c r="D48" s="449">
        <v>100</v>
      </c>
      <c r="E48" s="449">
        <v>100</v>
      </c>
      <c r="F48" s="449">
        <v>100</v>
      </c>
    </row>
    <row r="49" spans="1:6" ht="15" customHeight="1">
      <c r="A49" s="451" t="s">
        <v>1013</v>
      </c>
      <c r="B49" s="455" t="s">
        <v>1012</v>
      </c>
      <c r="C49" s="449">
        <v>124.73092980571819</v>
      </c>
      <c r="D49" s="449">
        <v>98.7489077813936</v>
      </c>
      <c r="E49" s="449">
        <v>101.64527483768026</v>
      </c>
      <c r="F49" s="449">
        <v>100</v>
      </c>
    </row>
    <row r="50" spans="1:6" ht="15" customHeight="1">
      <c r="A50" s="451" t="s">
        <v>1011</v>
      </c>
      <c r="B50" s="450" t="s">
        <v>1010</v>
      </c>
      <c r="C50" s="449">
        <v>130.93921689655826</v>
      </c>
      <c r="D50" s="449">
        <v>101.62914834351497</v>
      </c>
      <c r="E50" s="449">
        <v>101.62914834351497</v>
      </c>
      <c r="F50" s="449">
        <v>100</v>
      </c>
    </row>
    <row r="51" spans="1:6" ht="15" customHeight="1">
      <c r="A51" s="100" t="s">
        <v>1009</v>
      </c>
      <c r="B51" s="455" t="s">
        <v>1008</v>
      </c>
      <c r="C51" s="449">
        <v>100.11447212215872</v>
      </c>
      <c r="D51" s="449">
        <v>100.75571568643475</v>
      </c>
      <c r="E51" s="449">
        <v>101.04697699961295</v>
      </c>
      <c r="F51" s="449">
        <v>101.04697699961295</v>
      </c>
    </row>
    <row r="52" spans="1:6" ht="15" customHeight="1">
      <c r="A52" s="451" t="s">
        <v>1007</v>
      </c>
      <c r="B52" s="455" t="s">
        <v>1006</v>
      </c>
      <c r="C52" s="449">
        <v>100.11447212215872</v>
      </c>
      <c r="D52" s="449">
        <v>100.75571568643475</v>
      </c>
      <c r="E52" s="449">
        <v>101.04697699961295</v>
      </c>
      <c r="F52" s="449">
        <v>101.04697699961295</v>
      </c>
    </row>
    <row r="53" spans="1:6" ht="15" customHeight="1">
      <c r="A53" s="100" t="s">
        <v>1005</v>
      </c>
      <c r="B53" s="450" t="s">
        <v>1004</v>
      </c>
      <c r="C53" s="449">
        <v>121.58133330667101</v>
      </c>
      <c r="D53" s="449">
        <v>110.35224352786597</v>
      </c>
      <c r="E53" s="449">
        <v>103.06611306137529</v>
      </c>
      <c r="F53" s="449">
        <v>100</v>
      </c>
    </row>
    <row r="54" spans="1:6" ht="21.75" customHeight="1">
      <c r="A54" s="454" t="s">
        <v>1003</v>
      </c>
      <c r="B54" s="453"/>
      <c r="C54" s="449">
        <v>109.71278484656024</v>
      </c>
      <c r="D54" s="449">
        <v>108.61989838429893</v>
      </c>
      <c r="E54" s="449">
        <v>100.68347487235232</v>
      </c>
      <c r="F54" s="449">
        <v>100</v>
      </c>
    </row>
    <row r="55" spans="1:6" ht="15" customHeight="1">
      <c r="A55" s="451" t="s">
        <v>1002</v>
      </c>
      <c r="B55" s="450" t="s">
        <v>1001</v>
      </c>
      <c r="C55" s="449">
        <v>145.9542945109082</v>
      </c>
      <c r="D55" s="449">
        <v>118.16042944705482</v>
      </c>
      <c r="E55" s="449">
        <v>103.01387007130998</v>
      </c>
      <c r="F55" s="449">
        <v>100</v>
      </c>
    </row>
    <row r="56" spans="1:6" ht="15" customHeight="1">
      <c r="A56" s="451" t="s">
        <v>1000</v>
      </c>
      <c r="B56" s="450" t="s">
        <v>999</v>
      </c>
      <c r="C56" s="449">
        <v>125.26402221583179</v>
      </c>
      <c r="D56" s="449">
        <v>107.0865910014135</v>
      </c>
      <c r="E56" s="449">
        <v>107.0865910014135</v>
      </c>
      <c r="F56" s="449">
        <v>100</v>
      </c>
    </row>
    <row r="57" spans="1:6" ht="15" customHeight="1">
      <c r="A57" s="100" t="s">
        <v>998</v>
      </c>
      <c r="B57" s="450" t="s">
        <v>997</v>
      </c>
      <c r="C57" s="449">
        <v>162.3596265728589</v>
      </c>
      <c r="D57" s="449">
        <v>121.21212121212122</v>
      </c>
      <c r="E57" s="449">
        <v>100</v>
      </c>
      <c r="F57" s="449">
        <v>100</v>
      </c>
    </row>
    <row r="58" spans="1:6" ht="15" customHeight="1">
      <c r="A58" s="451" t="s">
        <v>996</v>
      </c>
      <c r="B58" s="450" t="s">
        <v>995</v>
      </c>
      <c r="C58" s="449">
        <v>162.3596265728589</v>
      </c>
      <c r="D58" s="449">
        <v>121.21212121212122</v>
      </c>
      <c r="E58" s="449">
        <v>100</v>
      </c>
      <c r="F58" s="449">
        <v>100</v>
      </c>
    </row>
    <row r="59" spans="1:6" ht="24" customHeight="1">
      <c r="A59" s="452" t="s">
        <v>994</v>
      </c>
      <c r="B59" s="450" t="s">
        <v>993</v>
      </c>
      <c r="C59" s="449">
        <v>158.28310402605223</v>
      </c>
      <c r="D59" s="449">
        <v>112.40672590998764</v>
      </c>
      <c r="E59" s="449">
        <v>102.65535268380499</v>
      </c>
      <c r="F59" s="449">
        <v>100</v>
      </c>
    </row>
    <row r="60" spans="1:6" ht="15" customHeight="1">
      <c r="A60" s="451" t="s">
        <v>992</v>
      </c>
      <c r="B60" s="450" t="s">
        <v>991</v>
      </c>
      <c r="C60" s="449">
        <v>158.1719122259704</v>
      </c>
      <c r="D60" s="449">
        <v>115.99886466463765</v>
      </c>
      <c r="E60" s="449">
        <v>103.34026338819457</v>
      </c>
      <c r="F60" s="449">
        <v>100</v>
      </c>
    </row>
    <row r="61" spans="1:6" ht="15" customHeight="1">
      <c r="A61" s="451" t="s">
        <v>990</v>
      </c>
      <c r="B61" s="450" t="s">
        <v>989</v>
      </c>
      <c r="C61" s="449">
        <v>158.73015873015876</v>
      </c>
      <c r="D61" s="449">
        <v>100</v>
      </c>
      <c r="E61" s="449">
        <v>100</v>
      </c>
      <c r="F61" s="449">
        <v>100</v>
      </c>
    </row>
    <row r="62" spans="1:6" ht="15" customHeight="1">
      <c r="A62" s="100" t="s">
        <v>988</v>
      </c>
      <c r="B62" s="450" t="s">
        <v>987</v>
      </c>
      <c r="C62" s="449">
        <v>144.128026902331</v>
      </c>
      <c r="D62" s="449">
        <v>115.25519254155742</v>
      </c>
      <c r="E62" s="449">
        <v>106.51148700702527</v>
      </c>
      <c r="F62" s="449">
        <v>99.83773322162153</v>
      </c>
    </row>
    <row r="63" spans="1:6" ht="15" customHeight="1">
      <c r="A63" s="451" t="s">
        <v>986</v>
      </c>
      <c r="B63" s="450" t="s">
        <v>985</v>
      </c>
      <c r="C63" s="449">
        <v>144.9005909232152</v>
      </c>
      <c r="D63" s="449">
        <v>115.88658302020171</v>
      </c>
      <c r="E63" s="449">
        <v>106.75976313133575</v>
      </c>
      <c r="F63" s="449">
        <v>99.83194764918782</v>
      </c>
    </row>
    <row r="64" spans="1:6" ht="15" customHeight="1">
      <c r="A64" s="451" t="s">
        <v>984</v>
      </c>
      <c r="B64" s="450" t="s">
        <v>983</v>
      </c>
      <c r="C64" s="449">
        <v>128.9282773978907</v>
      </c>
      <c r="D64" s="449">
        <v>100</v>
      </c>
      <c r="E64" s="449">
        <v>100</v>
      </c>
      <c r="F64" s="449">
        <v>100</v>
      </c>
    </row>
    <row r="65" spans="1:6" ht="15" customHeight="1" thickBot="1">
      <c r="A65" s="448" t="s">
        <v>982</v>
      </c>
      <c r="B65" s="447" t="s">
        <v>981</v>
      </c>
      <c r="C65" s="446">
        <v>100</v>
      </c>
      <c r="D65" s="446">
        <v>100</v>
      </c>
      <c r="E65" s="446">
        <v>100</v>
      </c>
      <c r="F65" s="446">
        <v>100</v>
      </c>
    </row>
  </sheetData>
  <sheetProtection/>
  <mergeCells count="7">
    <mergeCell ref="A1:E1"/>
    <mergeCell ref="A2:E2"/>
    <mergeCell ref="A5:A6"/>
    <mergeCell ref="B5:B6"/>
    <mergeCell ref="A40:F40"/>
    <mergeCell ref="A41:A42"/>
    <mergeCell ref="B41:B42"/>
  </mergeCells>
  <conditionalFormatting sqref="B41 B43:B65 E6 B5 A1:E4 A21:A40 B7:B37 E42">
    <cfRule type="cellIs" priority="1" dxfId="0" operator="lessThan" stopIfTrue="1">
      <formula>0.001</formula>
    </cfRule>
  </conditionalFormatting>
  <printOptions/>
  <pageMargins left="0.7" right="0.38" top="0.29" bottom="0.21" header="0.17" footer="0.3"/>
  <pageSetup horizontalDpi="600" verticalDpi="600" orientation="landscape" paperSize="9" r:id="rId1"/>
  <headerFooter>
    <oddHeader>&amp;L&amp;"Arial Mon,Regular"&amp;8&amp;USection 6. Price</oddHeader>
    <oddFooter>&amp;L&amp;18 15&amp;R&amp;18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C1">
      <selection activeCell="D1" sqref="D1:P34"/>
    </sheetView>
  </sheetViews>
  <sheetFormatPr defaultColWidth="9.25390625" defaultRowHeight="12.75"/>
  <cols>
    <col min="1" max="1" width="1.37890625" style="65" hidden="1" customWidth="1"/>
    <col min="2" max="2" width="0.12890625" style="65" hidden="1" customWidth="1"/>
    <col min="3" max="3" width="1.12109375" style="65" customWidth="1"/>
    <col min="4" max="4" width="10.375" style="65" customWidth="1"/>
    <col min="5" max="5" width="10.625" style="65" customWidth="1"/>
    <col min="6" max="6" width="13.125" style="65" customWidth="1"/>
    <col min="7" max="7" width="8.25390625" style="65" customWidth="1"/>
    <col min="8" max="8" width="10.00390625" style="65" customWidth="1"/>
    <col min="9" max="9" width="8.00390625" style="65" customWidth="1"/>
    <col min="10" max="10" width="9.125" style="65" customWidth="1"/>
    <col min="11" max="11" width="8.75390625" style="65" customWidth="1"/>
    <col min="12" max="12" width="8.125" style="65" customWidth="1"/>
    <col min="13" max="13" width="12.25390625" style="65" customWidth="1"/>
    <col min="14" max="14" width="12.125" style="65" customWidth="1"/>
    <col min="15" max="15" width="8.375" style="65" customWidth="1"/>
    <col min="16" max="17" width="10.375" style="65" customWidth="1"/>
    <col min="18" max="18" width="11.125" style="65" customWidth="1"/>
    <col min="19" max="19" width="10.375" style="65" customWidth="1"/>
    <col min="20" max="20" width="11.00390625" style="65" customWidth="1"/>
    <col min="21" max="16384" width="9.25390625" style="65" customWidth="1"/>
  </cols>
  <sheetData>
    <row r="1" spans="1:33" ht="15" customHeight="1">
      <c r="A1" s="99"/>
      <c r="B1" s="77"/>
      <c r="C1" s="77"/>
      <c r="D1" s="77"/>
      <c r="E1" s="77"/>
      <c r="F1" s="1261" t="s">
        <v>1157</v>
      </c>
      <c r="G1" s="1261"/>
      <c r="H1" s="1261"/>
      <c r="I1" s="1261"/>
      <c r="J1" s="1261"/>
      <c r="K1" s="1261"/>
      <c r="L1" s="1261"/>
      <c r="M1" s="1261"/>
      <c r="N1" s="1261"/>
      <c r="O1" s="97"/>
      <c r="P1" s="7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99"/>
      <c r="B2" s="77"/>
      <c r="C2" s="77"/>
      <c r="D2" s="77"/>
      <c r="E2" s="1262" t="s">
        <v>1156</v>
      </c>
      <c r="F2" s="1262"/>
      <c r="G2" s="1262"/>
      <c r="H2" s="1262"/>
      <c r="I2" s="1262"/>
      <c r="J2" s="1262"/>
      <c r="K2" s="1262"/>
      <c r="L2" s="1262"/>
      <c r="M2" s="1262"/>
      <c r="N2" s="1262"/>
      <c r="O2" s="97"/>
      <c r="P2" s="9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6" customHeight="1">
      <c r="A3" s="99"/>
      <c r="B3" s="77"/>
      <c r="C3" s="77"/>
      <c r="D3" s="8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99"/>
      <c r="B4" s="77"/>
      <c r="C4" s="77"/>
      <c r="D4" s="494"/>
      <c r="E4" s="1116" t="s">
        <v>1155</v>
      </c>
      <c r="F4" s="1117"/>
      <c r="G4" s="1117"/>
      <c r="H4" s="1263"/>
      <c r="I4" s="493" t="s">
        <v>1154</v>
      </c>
      <c r="J4" s="492"/>
      <c r="K4" s="256" t="s">
        <v>1153</v>
      </c>
      <c r="L4" s="256" t="s">
        <v>1152</v>
      </c>
      <c r="M4" s="256" t="s">
        <v>1151</v>
      </c>
      <c r="N4" s="256" t="s">
        <v>1151</v>
      </c>
      <c r="O4" s="256" t="s">
        <v>1150</v>
      </c>
      <c r="P4" s="256" t="s">
        <v>1149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99"/>
      <c r="B5" s="80"/>
      <c r="C5" s="80"/>
      <c r="D5" s="491"/>
      <c r="E5" s="1118" t="s">
        <v>1148</v>
      </c>
      <c r="F5" s="1119"/>
      <c r="G5" s="1119"/>
      <c r="H5" s="1120"/>
      <c r="I5" s="490" t="s">
        <v>1147</v>
      </c>
      <c r="J5" s="489"/>
      <c r="K5" s="255" t="s">
        <v>1146</v>
      </c>
      <c r="L5" s="255" t="s">
        <v>1145</v>
      </c>
      <c r="M5" s="255" t="s">
        <v>1144</v>
      </c>
      <c r="N5" s="255" t="s">
        <v>1143</v>
      </c>
      <c r="O5" s="255" t="s">
        <v>1142</v>
      </c>
      <c r="P5" s="255" t="s">
        <v>1141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99"/>
      <c r="B6" s="77"/>
      <c r="C6" s="77"/>
      <c r="D6" s="246"/>
      <c r="E6" s="1264" t="s">
        <v>73</v>
      </c>
      <c r="F6" s="54" t="s">
        <v>1140</v>
      </c>
      <c r="G6" s="1264" t="s">
        <v>309</v>
      </c>
      <c r="H6" s="1264" t="s">
        <v>1139</v>
      </c>
      <c r="I6" s="54" t="s">
        <v>1138</v>
      </c>
      <c r="J6" s="262" t="s">
        <v>1137</v>
      </c>
      <c r="K6" s="372" t="s">
        <v>1136</v>
      </c>
      <c r="L6" s="372" t="s">
        <v>1135</v>
      </c>
      <c r="M6" s="255" t="s">
        <v>1134</v>
      </c>
      <c r="N6" s="255" t="s">
        <v>1133</v>
      </c>
      <c r="O6" s="255" t="s">
        <v>1132</v>
      </c>
      <c r="P6" s="255" t="s">
        <v>1131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99"/>
      <c r="B7" s="77"/>
      <c r="C7" s="77"/>
      <c r="D7" s="52" t="s">
        <v>407</v>
      </c>
      <c r="E7" s="1265"/>
      <c r="F7" s="54" t="s">
        <v>1130</v>
      </c>
      <c r="G7" s="1265"/>
      <c r="H7" s="1265"/>
      <c r="I7" s="54" t="s">
        <v>1129</v>
      </c>
      <c r="J7" s="54" t="s">
        <v>1128</v>
      </c>
      <c r="K7" s="372" t="s">
        <v>1127</v>
      </c>
      <c r="L7" s="372" t="s">
        <v>1115</v>
      </c>
      <c r="M7" s="372" t="s">
        <v>1126</v>
      </c>
      <c r="N7" s="372" t="s">
        <v>1125</v>
      </c>
      <c r="O7" s="372" t="s">
        <v>1124</v>
      </c>
      <c r="P7" s="255" t="s">
        <v>1123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99"/>
      <c r="B8" s="77"/>
      <c r="C8" s="77"/>
      <c r="D8" s="232" t="s">
        <v>173</v>
      </c>
      <c r="E8" s="1265"/>
      <c r="F8" s="54" t="s">
        <v>1122</v>
      </c>
      <c r="G8" s="1265"/>
      <c r="H8" s="1265"/>
      <c r="I8" s="54" t="s">
        <v>1121</v>
      </c>
      <c r="J8" s="182" t="s">
        <v>1120</v>
      </c>
      <c r="K8" s="372" t="s">
        <v>1115</v>
      </c>
      <c r="L8" s="255"/>
      <c r="M8" s="372" t="s">
        <v>1119</v>
      </c>
      <c r="N8" s="372" t="s">
        <v>1119</v>
      </c>
      <c r="O8" s="372" t="s">
        <v>1118</v>
      </c>
      <c r="P8" s="372" t="s">
        <v>1117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99"/>
      <c r="B9" s="77"/>
      <c r="C9" s="77"/>
      <c r="D9" s="246"/>
      <c r="E9" s="1265"/>
      <c r="F9" s="182" t="s">
        <v>1116</v>
      </c>
      <c r="G9" s="1265"/>
      <c r="H9" s="1265"/>
      <c r="I9" s="54" t="s">
        <v>1115</v>
      </c>
      <c r="J9" s="182" t="s">
        <v>1115</v>
      </c>
      <c r="K9" s="54"/>
      <c r="L9" s="54"/>
      <c r="M9" s="372" t="s">
        <v>1114</v>
      </c>
      <c r="N9" s="372" t="s">
        <v>1114</v>
      </c>
      <c r="O9" s="372" t="s">
        <v>1113</v>
      </c>
      <c r="P9" s="372" t="s">
        <v>1112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99"/>
      <c r="B10" s="77"/>
      <c r="C10" s="80"/>
      <c r="D10" s="246"/>
      <c r="E10" s="1265"/>
      <c r="F10" s="182" t="s">
        <v>1111</v>
      </c>
      <c r="G10" s="1265"/>
      <c r="H10" s="1265"/>
      <c r="I10" s="54"/>
      <c r="J10" s="54"/>
      <c r="K10" s="54"/>
      <c r="L10" s="54"/>
      <c r="M10" s="255"/>
      <c r="N10" s="255"/>
      <c r="O10" s="372" t="s">
        <v>1110</v>
      </c>
      <c r="P10" s="372" t="s">
        <v>1109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8.25" customHeight="1">
      <c r="A11" s="99"/>
      <c r="B11" s="77"/>
      <c r="C11" s="80"/>
      <c r="D11" s="243"/>
      <c r="E11" s="1266"/>
      <c r="F11" s="135" t="s">
        <v>1108</v>
      </c>
      <c r="G11" s="1266"/>
      <c r="H11" s="1266"/>
      <c r="I11" s="109"/>
      <c r="J11" s="109"/>
      <c r="K11" s="109"/>
      <c r="L11" s="109"/>
      <c r="M11" s="109"/>
      <c r="N11" s="109"/>
      <c r="O11" s="109"/>
      <c r="P11" s="25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" customHeight="1">
      <c r="A12" s="105"/>
      <c r="B12" s="77"/>
      <c r="C12" s="77"/>
      <c r="D12" s="52" t="s">
        <v>634</v>
      </c>
      <c r="E12" s="52">
        <v>416</v>
      </c>
      <c r="F12" s="52"/>
      <c r="G12" s="52">
        <v>19</v>
      </c>
      <c r="H12" s="52">
        <v>41</v>
      </c>
      <c r="I12" s="52">
        <v>74</v>
      </c>
      <c r="J12" s="52">
        <v>94</v>
      </c>
      <c r="K12" s="52">
        <v>1290</v>
      </c>
      <c r="L12" s="52">
        <v>117</v>
      </c>
      <c r="M12" s="52">
        <v>138</v>
      </c>
      <c r="N12" s="52">
        <v>36</v>
      </c>
      <c r="O12" s="52">
        <v>276.2</v>
      </c>
      <c r="P12" s="52">
        <v>150</v>
      </c>
      <c r="AC12"/>
      <c r="AD12"/>
      <c r="AE12"/>
      <c r="AF12"/>
      <c r="AG12"/>
    </row>
    <row r="13" spans="1:33" ht="12" customHeight="1">
      <c r="A13" s="105"/>
      <c r="B13" s="77"/>
      <c r="C13" s="77"/>
      <c r="D13" s="52" t="s">
        <v>590</v>
      </c>
      <c r="E13" s="52">
        <v>399</v>
      </c>
      <c r="F13" s="52"/>
      <c r="G13" s="52">
        <v>19</v>
      </c>
      <c r="H13" s="52">
        <v>33</v>
      </c>
      <c r="I13" s="52">
        <v>61</v>
      </c>
      <c r="J13" s="52">
        <v>89</v>
      </c>
      <c r="K13" s="52">
        <v>1412</v>
      </c>
      <c r="L13" s="52">
        <v>95</v>
      </c>
      <c r="M13" s="52">
        <v>148</v>
      </c>
      <c r="N13" s="52">
        <v>31</v>
      </c>
      <c r="O13" s="52">
        <v>122.4</v>
      </c>
      <c r="P13" s="52">
        <v>162</v>
      </c>
      <c r="AC13"/>
      <c r="AD13"/>
      <c r="AE13"/>
      <c r="AF13"/>
      <c r="AG13"/>
    </row>
    <row r="14" spans="1:33" ht="12" customHeight="1">
      <c r="A14" s="105"/>
      <c r="B14" s="77"/>
      <c r="C14" s="77"/>
      <c r="D14" s="52" t="s">
        <v>439</v>
      </c>
      <c r="E14" s="52">
        <v>447</v>
      </c>
      <c r="F14" s="52">
        <v>2</v>
      </c>
      <c r="G14" s="52">
        <v>13</v>
      </c>
      <c r="H14" s="52">
        <v>47</v>
      </c>
      <c r="I14" s="52">
        <v>86</v>
      </c>
      <c r="J14" s="52">
        <v>83</v>
      </c>
      <c r="K14" s="52">
        <v>1493</v>
      </c>
      <c r="L14" s="52">
        <v>185</v>
      </c>
      <c r="M14" s="52">
        <v>139</v>
      </c>
      <c r="N14" s="52">
        <v>29</v>
      </c>
      <c r="O14" s="52">
        <v>190.4</v>
      </c>
      <c r="P14" s="52">
        <v>118</v>
      </c>
      <c r="AC14"/>
      <c r="AD14"/>
      <c r="AE14"/>
      <c r="AF14"/>
      <c r="AG14"/>
    </row>
    <row r="15" spans="1:33" ht="12" customHeight="1">
      <c r="A15" s="105"/>
      <c r="B15" s="77"/>
      <c r="C15" s="77"/>
      <c r="D15" s="52" t="s">
        <v>626</v>
      </c>
      <c r="E15" s="52">
        <v>464</v>
      </c>
      <c r="F15" s="52"/>
      <c r="G15" s="52">
        <v>17</v>
      </c>
      <c r="H15" s="52">
        <v>33</v>
      </c>
      <c r="I15" s="52">
        <v>92</v>
      </c>
      <c r="J15" s="52">
        <v>57</v>
      </c>
      <c r="K15" s="52">
        <v>1405</v>
      </c>
      <c r="L15" s="52">
        <v>155</v>
      </c>
      <c r="M15" s="52">
        <v>107</v>
      </c>
      <c r="N15" s="52">
        <v>17</v>
      </c>
      <c r="O15" s="52">
        <v>326.3</v>
      </c>
      <c r="P15" s="52">
        <v>107</v>
      </c>
      <c r="AC15"/>
      <c r="AD15"/>
      <c r="AE15"/>
      <c r="AF15"/>
      <c r="AG15"/>
    </row>
    <row r="16" spans="1:33" ht="12" customHeight="1">
      <c r="A16" s="105"/>
      <c r="B16" s="77"/>
      <c r="C16" s="77"/>
      <c r="D16" s="52" t="s">
        <v>118</v>
      </c>
      <c r="E16" s="52">
        <v>444</v>
      </c>
      <c r="F16" s="52"/>
      <c r="G16" s="52">
        <v>13</v>
      </c>
      <c r="H16" s="52">
        <v>50</v>
      </c>
      <c r="I16" s="52">
        <v>74</v>
      </c>
      <c r="J16" s="52">
        <v>98</v>
      </c>
      <c r="K16" s="52">
        <v>1478</v>
      </c>
      <c r="L16" s="52">
        <v>208</v>
      </c>
      <c r="M16" s="52">
        <v>145</v>
      </c>
      <c r="N16" s="52">
        <v>45</v>
      </c>
      <c r="O16" s="52">
        <v>422.5</v>
      </c>
      <c r="P16" s="52">
        <v>101</v>
      </c>
      <c r="Q16" s="71"/>
      <c r="AC16"/>
      <c r="AD16"/>
      <c r="AE16"/>
      <c r="AF16"/>
      <c r="AG16"/>
    </row>
    <row r="17" spans="1:33" ht="12" customHeight="1">
      <c r="A17" s="105"/>
      <c r="B17" s="77"/>
      <c r="C17" s="77"/>
      <c r="D17" s="52" t="s">
        <v>229</v>
      </c>
      <c r="E17" s="52">
        <v>517</v>
      </c>
      <c r="F17" s="52"/>
      <c r="G17" s="52">
        <v>30</v>
      </c>
      <c r="H17" s="52">
        <v>50</v>
      </c>
      <c r="I17" s="52">
        <v>74</v>
      </c>
      <c r="J17" s="52">
        <v>164</v>
      </c>
      <c r="K17" s="52">
        <v>1488</v>
      </c>
      <c r="L17" s="52">
        <v>236</v>
      </c>
      <c r="M17" s="52">
        <v>166</v>
      </c>
      <c r="N17" s="52">
        <v>60</v>
      </c>
      <c r="O17" s="108">
        <v>329</v>
      </c>
      <c r="P17" s="52">
        <v>98</v>
      </c>
      <c r="AC17"/>
      <c r="AD17"/>
      <c r="AE17"/>
      <c r="AF17"/>
      <c r="AG17"/>
    </row>
    <row r="18" spans="1:33" ht="12" customHeight="1">
      <c r="A18" s="105"/>
      <c r="B18" s="77"/>
      <c r="C18" s="77"/>
      <c r="D18" s="52" t="s">
        <v>243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AC18"/>
      <c r="AD18"/>
      <c r="AE18"/>
      <c r="AF18"/>
      <c r="AG18"/>
    </row>
    <row r="19" spans="1:33" ht="12" customHeight="1">
      <c r="A19" s="105"/>
      <c r="B19" s="77"/>
      <c r="C19" s="77"/>
      <c r="D19" s="52" t="s">
        <v>682</v>
      </c>
      <c r="E19" s="52">
        <v>467</v>
      </c>
      <c r="F19" s="52"/>
      <c r="G19" s="52">
        <v>26</v>
      </c>
      <c r="H19" s="52">
        <v>20</v>
      </c>
      <c r="I19" s="52">
        <v>91</v>
      </c>
      <c r="J19" s="52">
        <v>125</v>
      </c>
      <c r="K19" s="52">
        <v>1337</v>
      </c>
      <c r="L19" s="52">
        <v>223</v>
      </c>
      <c r="M19" s="52">
        <v>159</v>
      </c>
      <c r="N19" s="52">
        <v>29</v>
      </c>
      <c r="O19" s="52">
        <v>896.4</v>
      </c>
      <c r="P19" s="52">
        <v>37</v>
      </c>
      <c r="AC19"/>
      <c r="AD19"/>
      <c r="AE19"/>
      <c r="AF19"/>
      <c r="AG19"/>
    </row>
    <row r="20" spans="1:33" ht="12" customHeight="1">
      <c r="A20" s="105"/>
      <c r="B20" s="77"/>
      <c r="C20" s="77"/>
      <c r="D20" s="52" t="s">
        <v>706</v>
      </c>
      <c r="E20" s="52">
        <v>486</v>
      </c>
      <c r="F20" s="52"/>
      <c r="G20" s="52">
        <v>34</v>
      </c>
      <c r="H20" s="52">
        <v>32</v>
      </c>
      <c r="I20" s="52">
        <v>79</v>
      </c>
      <c r="J20" s="52">
        <v>131</v>
      </c>
      <c r="K20" s="52">
        <v>1149</v>
      </c>
      <c r="L20" s="52">
        <v>202</v>
      </c>
      <c r="M20" s="52">
        <v>185</v>
      </c>
      <c r="N20" s="52">
        <v>42</v>
      </c>
      <c r="O20" s="52">
        <v>528.8</v>
      </c>
      <c r="P20" s="52">
        <v>23</v>
      </c>
      <c r="AC20"/>
      <c r="AD20"/>
      <c r="AE20"/>
      <c r="AF20"/>
      <c r="AG20"/>
    </row>
    <row r="21" spans="1:19" ht="12" customHeight="1">
      <c r="A21" s="99"/>
      <c r="B21" s="77"/>
      <c r="C21" s="77"/>
      <c r="D21" s="52" t="s">
        <v>714</v>
      </c>
      <c r="E21" s="52">
        <v>400</v>
      </c>
      <c r="F21" s="52"/>
      <c r="G21" s="52">
        <v>28</v>
      </c>
      <c r="H21" s="52">
        <v>17</v>
      </c>
      <c r="I21" s="52">
        <v>50</v>
      </c>
      <c r="J21" s="52">
        <v>109</v>
      </c>
      <c r="K21" s="52">
        <v>1212</v>
      </c>
      <c r="L21" s="52">
        <v>385</v>
      </c>
      <c r="M21" s="52">
        <v>154</v>
      </c>
      <c r="N21" s="52">
        <v>31</v>
      </c>
      <c r="O21" s="52">
        <v>572.4</v>
      </c>
      <c r="P21" s="52">
        <v>4</v>
      </c>
      <c r="Q21" s="71"/>
      <c r="R21" s="71"/>
      <c r="S21" s="488"/>
    </row>
    <row r="22" spans="4:16" ht="12" customHeight="1">
      <c r="D22" s="52" t="s">
        <v>752</v>
      </c>
      <c r="E22" s="52">
        <v>405</v>
      </c>
      <c r="F22" s="52"/>
      <c r="G22" s="52">
        <v>18</v>
      </c>
      <c r="H22" s="52">
        <v>36</v>
      </c>
      <c r="I22" s="52">
        <v>122</v>
      </c>
      <c r="J22" s="128">
        <v>105</v>
      </c>
      <c r="K22" s="128">
        <v>855</v>
      </c>
      <c r="L22" s="128">
        <v>491</v>
      </c>
      <c r="M22" s="52">
        <v>132</v>
      </c>
      <c r="N22" s="52">
        <v>28</v>
      </c>
      <c r="O22" s="52">
        <v>641.9</v>
      </c>
      <c r="P22" s="52">
        <v>6</v>
      </c>
    </row>
    <row r="23" spans="4:16" ht="12" customHeight="1">
      <c r="D23" s="50" t="s">
        <v>1107</v>
      </c>
      <c r="E23" s="50">
        <v>469</v>
      </c>
      <c r="F23" s="50"/>
      <c r="G23" s="50">
        <v>35</v>
      </c>
      <c r="H23" s="50">
        <v>27</v>
      </c>
      <c r="I23" s="50">
        <v>74</v>
      </c>
      <c r="J23" s="434">
        <v>110</v>
      </c>
      <c r="K23" s="434">
        <v>576</v>
      </c>
      <c r="L23" s="434">
        <v>403</v>
      </c>
      <c r="M23" s="50">
        <v>149</v>
      </c>
      <c r="N23" s="50">
        <v>30</v>
      </c>
      <c r="O23" s="50">
        <v>920.5</v>
      </c>
      <c r="P23" s="50">
        <v>3</v>
      </c>
    </row>
    <row r="24" spans="4:16" ht="12" customHeight="1">
      <c r="D24" s="52" t="s">
        <v>1106</v>
      </c>
      <c r="E24" s="52">
        <v>49</v>
      </c>
      <c r="F24" s="52"/>
      <c r="G24" s="52">
        <v>1</v>
      </c>
      <c r="H24" s="52">
        <v>5</v>
      </c>
      <c r="I24" s="52">
        <v>14</v>
      </c>
      <c r="J24" s="128">
        <v>10</v>
      </c>
      <c r="K24" s="128">
        <v>87</v>
      </c>
      <c r="L24" s="128">
        <v>18</v>
      </c>
      <c r="M24" s="52">
        <v>10</v>
      </c>
      <c r="N24" s="52">
        <v>7</v>
      </c>
      <c r="O24" s="52">
        <v>58.4</v>
      </c>
      <c r="P24" s="52">
        <v>3</v>
      </c>
    </row>
    <row r="25" spans="4:16" ht="12" customHeight="1">
      <c r="D25" s="52" t="s">
        <v>751</v>
      </c>
      <c r="E25" s="52">
        <v>34</v>
      </c>
      <c r="F25" s="52"/>
      <c r="G25" s="52">
        <v>2</v>
      </c>
      <c r="H25" s="52">
        <v>2</v>
      </c>
      <c r="I25" s="52">
        <v>5</v>
      </c>
      <c r="J25" s="128">
        <v>5</v>
      </c>
      <c r="K25" s="128">
        <v>71</v>
      </c>
      <c r="L25" s="128">
        <v>26</v>
      </c>
      <c r="M25" s="52">
        <v>5</v>
      </c>
      <c r="N25" s="52">
        <v>4</v>
      </c>
      <c r="O25" s="52">
        <v>106.5</v>
      </c>
      <c r="P25" s="52">
        <v>1</v>
      </c>
    </row>
    <row r="26" spans="4:16" ht="12" customHeight="1">
      <c r="D26" s="52" t="s">
        <v>795</v>
      </c>
      <c r="E26" s="52">
        <v>65</v>
      </c>
      <c r="F26" s="52"/>
      <c r="G26" s="52">
        <v>3</v>
      </c>
      <c r="H26" s="52">
        <v>3</v>
      </c>
      <c r="I26" s="52">
        <v>8</v>
      </c>
      <c r="J26" s="128">
        <v>13</v>
      </c>
      <c r="K26" s="128">
        <v>133</v>
      </c>
      <c r="L26" s="128">
        <v>58</v>
      </c>
      <c r="M26" s="52">
        <v>5</v>
      </c>
      <c r="N26" s="52">
        <v>7</v>
      </c>
      <c r="O26" s="52">
        <v>120.9</v>
      </c>
      <c r="P26" s="52">
        <v>2</v>
      </c>
    </row>
    <row r="27" spans="4:16" ht="12" customHeight="1">
      <c r="D27" s="52" t="s">
        <v>871</v>
      </c>
      <c r="E27" s="52">
        <v>108</v>
      </c>
      <c r="F27" s="52"/>
      <c r="G27" s="52">
        <v>4</v>
      </c>
      <c r="H27" s="52">
        <v>8</v>
      </c>
      <c r="I27" s="52">
        <v>17</v>
      </c>
      <c r="J27" s="128">
        <v>19</v>
      </c>
      <c r="K27" s="128">
        <v>211</v>
      </c>
      <c r="L27" s="128">
        <v>111</v>
      </c>
      <c r="M27" s="52">
        <v>10</v>
      </c>
      <c r="N27" s="52">
        <v>7</v>
      </c>
      <c r="O27" s="52">
        <v>220.7</v>
      </c>
      <c r="P27" s="52">
        <v>3</v>
      </c>
    </row>
    <row r="28" spans="4:16" ht="12" customHeight="1">
      <c r="D28" s="50" t="s">
        <v>1105</v>
      </c>
      <c r="E28" s="50">
        <v>133</v>
      </c>
      <c r="F28" s="50"/>
      <c r="G28" s="50">
        <v>4</v>
      </c>
      <c r="H28" s="50">
        <v>9</v>
      </c>
      <c r="I28" s="50">
        <v>27</v>
      </c>
      <c r="J28" s="50">
        <v>25</v>
      </c>
      <c r="K28" s="50">
        <v>237</v>
      </c>
      <c r="L28" s="50">
        <v>140</v>
      </c>
      <c r="M28" s="50">
        <v>20</v>
      </c>
      <c r="N28" s="50">
        <v>7</v>
      </c>
      <c r="O28" s="50">
        <v>292.3</v>
      </c>
      <c r="P28" s="50">
        <v>3</v>
      </c>
    </row>
    <row r="29" spans="4:16" ht="12" customHeight="1">
      <c r="D29" s="52" t="s">
        <v>785</v>
      </c>
      <c r="E29" s="52">
        <v>69</v>
      </c>
      <c r="F29" s="52"/>
      <c r="G29" s="52">
        <v>3</v>
      </c>
      <c r="H29" s="52">
        <v>8</v>
      </c>
      <c r="I29" s="52">
        <v>19</v>
      </c>
      <c r="J29" s="128">
        <v>7</v>
      </c>
      <c r="K29" s="128">
        <v>35</v>
      </c>
      <c r="L29" s="128">
        <v>10</v>
      </c>
      <c r="M29" s="52">
        <v>14</v>
      </c>
      <c r="N29" s="52">
        <v>4</v>
      </c>
      <c r="O29" s="52">
        <v>82.3</v>
      </c>
      <c r="P29" s="52"/>
    </row>
    <row r="30" spans="4:16" ht="12" customHeight="1">
      <c r="D30" s="52" t="s">
        <v>796</v>
      </c>
      <c r="E30" s="52">
        <v>112</v>
      </c>
      <c r="F30" s="52"/>
      <c r="G30" s="52">
        <v>5</v>
      </c>
      <c r="H30" s="52">
        <v>18</v>
      </c>
      <c r="I30" s="52">
        <v>28</v>
      </c>
      <c r="J30" s="128">
        <v>18</v>
      </c>
      <c r="K30" s="128">
        <v>66</v>
      </c>
      <c r="L30" s="128">
        <v>49</v>
      </c>
      <c r="M30" s="52">
        <v>22</v>
      </c>
      <c r="N30" s="52">
        <v>5</v>
      </c>
      <c r="O30" s="52">
        <v>136.6</v>
      </c>
      <c r="P30" s="52"/>
    </row>
    <row r="31" spans="4:16" ht="10.5">
      <c r="D31" s="52" t="s">
        <v>874</v>
      </c>
      <c r="E31" s="52">
        <v>141</v>
      </c>
      <c r="F31" s="52"/>
      <c r="G31" s="52">
        <v>7</v>
      </c>
      <c r="H31" s="52">
        <v>18</v>
      </c>
      <c r="I31" s="52">
        <v>31</v>
      </c>
      <c r="J31" s="128">
        <v>26</v>
      </c>
      <c r="K31" s="128">
        <v>144</v>
      </c>
      <c r="L31" s="128">
        <v>85</v>
      </c>
      <c r="M31" s="52">
        <v>33</v>
      </c>
      <c r="N31" s="52">
        <v>6</v>
      </c>
      <c r="O31" s="52">
        <v>177.4</v>
      </c>
      <c r="P31" s="52"/>
    </row>
    <row r="32" spans="4:16" ht="10.5">
      <c r="D32" s="50" t="s">
        <v>1104</v>
      </c>
      <c r="E32" s="50">
        <v>207</v>
      </c>
      <c r="F32" s="50"/>
      <c r="G32" s="50">
        <v>11</v>
      </c>
      <c r="H32" s="50">
        <v>20</v>
      </c>
      <c r="I32" s="50">
        <v>41</v>
      </c>
      <c r="J32" s="50">
        <v>45</v>
      </c>
      <c r="K32" s="50">
        <v>187</v>
      </c>
      <c r="L32" s="50">
        <v>162</v>
      </c>
      <c r="M32" s="50">
        <v>62</v>
      </c>
      <c r="N32" s="50">
        <v>6</v>
      </c>
      <c r="O32" s="50">
        <v>251.2</v>
      </c>
      <c r="P32" s="50"/>
    </row>
    <row r="33" spans="8:12" ht="10.5">
      <c r="H33" s="52"/>
      <c r="I33" s="52"/>
      <c r="J33" s="248" t="s">
        <v>1103</v>
      </c>
      <c r="K33" s="248"/>
      <c r="L33" s="52"/>
    </row>
    <row r="34" spans="8:12" ht="10.5">
      <c r="H34" s="52"/>
      <c r="I34" s="171" t="s">
        <v>1102</v>
      </c>
      <c r="J34" s="49"/>
      <c r="K34" s="52"/>
      <c r="L34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22" top="1.18" bottom="0.75" header="0.3" footer="0.3"/>
  <pageSetup horizontalDpi="600" verticalDpi="600" orientation="landscape" paperSize="9" r:id="rId1"/>
  <headerFooter>
    <oddHeader>&amp;L&amp;8&amp;USection 3. Crime</oddHeader>
    <oddFooter xml:space="preserve">&amp;L&amp;18 13&amp;R&amp;18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1" sqref="A1:L48"/>
    </sheetView>
  </sheetViews>
  <sheetFormatPr defaultColWidth="9.25390625" defaultRowHeight="12.75"/>
  <cols>
    <col min="1" max="1" width="4.25390625" style="105" customWidth="1"/>
    <col min="2" max="2" width="35.25390625" style="105" customWidth="1"/>
    <col min="3" max="3" width="25.875" style="119" customWidth="1"/>
    <col min="4" max="10" width="6.875" style="99" customWidth="1"/>
    <col min="11" max="11" width="9.75390625" style="99" customWidth="1"/>
    <col min="12" max="12" width="10.00390625" style="99" customWidth="1"/>
    <col min="13" max="16384" width="9.25390625" style="99" customWidth="1"/>
  </cols>
  <sheetData>
    <row r="2" spans="1:12" ht="12.75">
      <c r="A2" s="1268" t="s">
        <v>1239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</row>
    <row r="3" spans="1:12" ht="12.75">
      <c r="A3" s="1262" t="s">
        <v>1238</v>
      </c>
      <c r="B3" s="1262"/>
      <c r="C3" s="1262"/>
      <c r="D3" s="1262"/>
      <c r="E3" s="1262"/>
      <c r="F3" s="1262"/>
      <c r="G3" s="1262"/>
      <c r="H3" s="1262"/>
      <c r="I3" s="1262"/>
      <c r="J3" s="1262"/>
      <c r="K3" s="1262"/>
      <c r="L3" s="1262"/>
    </row>
    <row r="4" spans="1:12" ht="12.75">
      <c r="A4" s="1268" t="s">
        <v>1237</v>
      </c>
      <c r="B4" s="1268"/>
      <c r="C4" s="1268"/>
      <c r="D4" s="1268"/>
      <c r="E4" s="1268"/>
      <c r="F4" s="1268"/>
      <c r="G4" s="1268"/>
      <c r="H4" s="1268"/>
      <c r="I4" s="1268"/>
      <c r="J4" s="1268"/>
      <c r="K4" s="1268"/>
      <c r="L4" s="1268"/>
    </row>
    <row r="5" spans="1:12" ht="12.75">
      <c r="A5" s="1269" t="s">
        <v>1236</v>
      </c>
      <c r="B5" s="1269"/>
      <c r="C5" s="1269"/>
      <c r="D5" s="1269"/>
      <c r="E5" s="1269"/>
      <c r="F5" s="1269"/>
      <c r="G5" s="1269"/>
      <c r="H5" s="1269"/>
      <c r="I5" s="1269"/>
      <c r="J5" s="1269"/>
      <c r="K5" s="1269"/>
      <c r="L5" s="1269"/>
    </row>
    <row r="7" spans="1:13" ht="12.75">
      <c r="A7" s="1270" t="s">
        <v>1235</v>
      </c>
      <c r="B7" s="1270"/>
      <c r="C7" s="1270" t="s">
        <v>1234</v>
      </c>
      <c r="D7" s="1273" t="s">
        <v>1233</v>
      </c>
      <c r="E7" s="1104"/>
      <c r="F7" s="1104"/>
      <c r="G7" s="1274"/>
      <c r="H7" s="1275" t="s">
        <v>1232</v>
      </c>
      <c r="I7" s="1276"/>
      <c r="J7" s="1277"/>
      <c r="K7" s="85" t="s">
        <v>1231</v>
      </c>
      <c r="L7" s="85" t="s">
        <v>1230</v>
      </c>
      <c r="M7" s="163"/>
    </row>
    <row r="8" spans="1:13" ht="12.75">
      <c r="A8" s="1271"/>
      <c r="B8" s="1271"/>
      <c r="C8" s="1271"/>
      <c r="D8" s="255">
        <v>2010</v>
      </c>
      <c r="E8" s="508">
        <v>2011</v>
      </c>
      <c r="F8" s="508">
        <v>2012</v>
      </c>
      <c r="G8" s="508">
        <v>2013</v>
      </c>
      <c r="H8" s="1119" t="s">
        <v>1229</v>
      </c>
      <c r="I8" s="1119"/>
      <c r="J8" s="1120"/>
      <c r="K8" s="86" t="s">
        <v>1228</v>
      </c>
      <c r="L8" s="86" t="s">
        <v>1228</v>
      </c>
      <c r="M8" s="163"/>
    </row>
    <row r="9" spans="1:13" ht="12.75">
      <c r="A9" s="1272"/>
      <c r="B9" s="1272"/>
      <c r="C9" s="1272"/>
      <c r="D9" s="257" t="s">
        <v>378</v>
      </c>
      <c r="E9" s="286" t="s">
        <v>378</v>
      </c>
      <c r="F9" s="286" t="s">
        <v>378</v>
      </c>
      <c r="G9" s="286" t="s">
        <v>378</v>
      </c>
      <c r="H9" s="507">
        <v>2012</v>
      </c>
      <c r="I9" s="506">
        <v>2013</v>
      </c>
      <c r="J9" s="506">
        <v>2014</v>
      </c>
      <c r="K9" s="505" t="s">
        <v>1227</v>
      </c>
      <c r="L9" s="505" t="s">
        <v>1227</v>
      </c>
      <c r="M9" s="80"/>
    </row>
    <row r="10" spans="1:13" ht="10.5" customHeight="1">
      <c r="A10" s="122" t="s">
        <v>1226</v>
      </c>
      <c r="B10" s="122"/>
      <c r="C10" s="504" t="s">
        <v>1225</v>
      </c>
      <c r="D10" s="49">
        <f aca="true" t="shared" si="0" ref="D10:J10">SUM(D11+D17+D19+D21+D23+D30+D31+D32+D33+D34+D35+D37+D38+D39+D40+D41)</f>
        <v>458</v>
      </c>
      <c r="E10" s="49">
        <f t="shared" si="0"/>
        <v>359</v>
      </c>
      <c r="F10" s="49">
        <f t="shared" si="0"/>
        <v>418</v>
      </c>
      <c r="G10" s="49">
        <f t="shared" si="0"/>
        <v>437</v>
      </c>
      <c r="H10" s="49">
        <f t="shared" si="0"/>
        <v>132</v>
      </c>
      <c r="I10" s="49">
        <f t="shared" si="0"/>
        <v>137</v>
      </c>
      <c r="J10" s="49">
        <f t="shared" si="0"/>
        <v>166</v>
      </c>
      <c r="K10" s="438">
        <f>J10/H10*100</f>
        <v>125.75757575757575</v>
      </c>
      <c r="L10" s="438">
        <f>J10/I10*100</f>
        <v>121.16788321167884</v>
      </c>
      <c r="M10" s="77"/>
    </row>
    <row r="11" spans="1:13" ht="20.25" customHeight="1">
      <c r="A11" s="503" t="s">
        <v>1224</v>
      </c>
      <c r="B11" s="503"/>
      <c r="C11" s="502" t="s">
        <v>1223</v>
      </c>
      <c r="D11" s="501">
        <v>162</v>
      </c>
      <c r="E11" s="501">
        <v>116</v>
      </c>
      <c r="F11" s="501">
        <v>116</v>
      </c>
      <c r="G11" s="501">
        <v>162</v>
      </c>
      <c r="H11" s="501">
        <v>39</v>
      </c>
      <c r="I11" s="501">
        <v>57</v>
      </c>
      <c r="J11" s="501">
        <v>55</v>
      </c>
      <c r="K11" s="438">
        <f>J11/H11*100</f>
        <v>141.02564102564102</v>
      </c>
      <c r="L11" s="438">
        <f>J11/I11*100</f>
        <v>96.49122807017544</v>
      </c>
      <c r="M11" s="77"/>
    </row>
    <row r="12" spans="1:12" ht="11.25" customHeight="1">
      <c r="A12" s="105" t="s">
        <v>1200</v>
      </c>
      <c r="C12" s="119" t="s">
        <v>1199</v>
      </c>
      <c r="D12" s="500"/>
      <c r="E12" s="500"/>
      <c r="F12" s="500"/>
      <c r="G12" s="500"/>
      <c r="H12" s="500"/>
      <c r="I12" s="500"/>
      <c r="J12" s="500"/>
      <c r="K12" s="438"/>
      <c r="L12" s="438"/>
    </row>
    <row r="13" spans="2:12" ht="10.5" customHeight="1">
      <c r="B13" s="105" t="s">
        <v>1222</v>
      </c>
      <c r="C13" s="498" t="s">
        <v>1221</v>
      </c>
      <c r="D13" s="49">
        <v>4</v>
      </c>
      <c r="E13" s="49">
        <v>11</v>
      </c>
      <c r="F13" s="49">
        <v>4</v>
      </c>
      <c r="G13" s="49">
        <v>4</v>
      </c>
      <c r="H13" s="49"/>
      <c r="I13" s="49">
        <v>2</v>
      </c>
      <c r="J13" s="49"/>
      <c r="K13" s="438"/>
      <c r="L13" s="438"/>
    </row>
    <row r="14" spans="2:12" ht="10.5" customHeight="1">
      <c r="B14" s="105" t="s">
        <v>1220</v>
      </c>
      <c r="C14" s="498" t="s">
        <v>1219</v>
      </c>
      <c r="D14" s="49">
        <v>1</v>
      </c>
      <c r="E14" s="49">
        <v>1</v>
      </c>
      <c r="F14" s="49"/>
      <c r="G14" s="49"/>
      <c r="H14" s="49"/>
      <c r="I14" s="49"/>
      <c r="J14" s="49"/>
      <c r="K14" s="438"/>
      <c r="L14" s="438"/>
    </row>
    <row r="15" spans="2:12" ht="16.5" customHeight="1">
      <c r="B15" s="278" t="s">
        <v>1218</v>
      </c>
      <c r="C15" s="499" t="s">
        <v>1217</v>
      </c>
      <c r="D15" s="49">
        <v>126</v>
      </c>
      <c r="E15" s="49">
        <v>94</v>
      </c>
      <c r="F15" s="49">
        <v>105</v>
      </c>
      <c r="G15" s="49">
        <v>151</v>
      </c>
      <c r="H15" s="49">
        <v>33</v>
      </c>
      <c r="I15" s="49">
        <v>49</v>
      </c>
      <c r="J15" s="49">
        <v>53</v>
      </c>
      <c r="K15" s="438">
        <f>J15/H15*100</f>
        <v>160.6060606060606</v>
      </c>
      <c r="L15" s="438">
        <f>J15/I15*100</f>
        <v>108.16326530612245</v>
      </c>
    </row>
    <row r="16" spans="2:12" ht="10.5" customHeight="1">
      <c r="B16" s="105" t="s">
        <v>1216</v>
      </c>
      <c r="C16" s="498" t="s">
        <v>1215</v>
      </c>
      <c r="D16" s="49">
        <v>30</v>
      </c>
      <c r="E16" s="49">
        <v>4</v>
      </c>
      <c r="F16" s="49">
        <v>7</v>
      </c>
      <c r="G16" s="49">
        <v>7</v>
      </c>
      <c r="H16" s="49">
        <v>6</v>
      </c>
      <c r="I16" s="49">
        <v>6</v>
      </c>
      <c r="J16" s="49">
        <v>2</v>
      </c>
      <c r="K16" s="438">
        <f>J16/H16*100</f>
        <v>33.33333333333333</v>
      </c>
      <c r="L16" s="438">
        <f>J16/I16*100</f>
        <v>33.33333333333333</v>
      </c>
    </row>
    <row r="17" spans="1:12" ht="10.5" customHeight="1">
      <c r="A17" s="105" t="s">
        <v>1214</v>
      </c>
      <c r="C17" s="119" t="s">
        <v>1213</v>
      </c>
      <c r="D17" s="49">
        <v>3</v>
      </c>
      <c r="E17" s="49">
        <v>2</v>
      </c>
      <c r="F17" s="49"/>
      <c r="G17" s="49">
        <v>2</v>
      </c>
      <c r="H17" s="49"/>
      <c r="I17" s="49">
        <v>1</v>
      </c>
      <c r="J17" s="49">
        <v>1</v>
      </c>
      <c r="K17" s="438"/>
      <c r="L17" s="438">
        <f>J17/I17*100</f>
        <v>100</v>
      </c>
    </row>
    <row r="18" spans="1:12" ht="10.5" customHeight="1">
      <c r="A18" s="105" t="s">
        <v>1212</v>
      </c>
      <c r="C18" s="119" t="s">
        <v>1211</v>
      </c>
      <c r="D18" s="49"/>
      <c r="E18" s="49"/>
      <c r="F18" s="49"/>
      <c r="G18" s="49"/>
      <c r="H18" s="49"/>
      <c r="I18" s="49"/>
      <c r="J18" s="49"/>
      <c r="K18" s="438"/>
      <c r="L18" s="438"/>
    </row>
    <row r="19" spans="1:12" ht="10.5" customHeight="1">
      <c r="A19" s="105" t="s">
        <v>1210</v>
      </c>
      <c r="C19" s="119" t="s">
        <v>1209</v>
      </c>
      <c r="D19" s="49">
        <v>3</v>
      </c>
      <c r="E19" s="49">
        <v>9</v>
      </c>
      <c r="F19" s="49">
        <v>3</v>
      </c>
      <c r="G19" s="49">
        <v>6</v>
      </c>
      <c r="H19" s="49"/>
      <c r="I19" s="49">
        <v>1</v>
      </c>
      <c r="J19" s="49">
        <v>3</v>
      </c>
      <c r="K19" s="438"/>
      <c r="L19" s="438">
        <f>J19/I19*100</f>
        <v>300</v>
      </c>
    </row>
    <row r="20" spans="1:12" ht="10.5" customHeight="1">
      <c r="A20" s="105" t="s">
        <v>1208</v>
      </c>
      <c r="C20" s="119" t="s">
        <v>1207</v>
      </c>
      <c r="D20" s="49"/>
      <c r="E20" s="49"/>
      <c r="F20" s="49"/>
      <c r="G20" s="49"/>
      <c r="H20" s="49"/>
      <c r="I20" s="49"/>
      <c r="J20" s="49"/>
      <c r="K20" s="438"/>
      <c r="L20" s="438"/>
    </row>
    <row r="21" spans="1:12" ht="10.5" customHeight="1">
      <c r="A21" s="105" t="s">
        <v>1206</v>
      </c>
      <c r="C21" s="119" t="s">
        <v>1205</v>
      </c>
      <c r="D21" s="49"/>
      <c r="E21" s="49"/>
      <c r="F21" s="49">
        <v>2</v>
      </c>
      <c r="G21" s="49"/>
      <c r="H21" s="49"/>
      <c r="I21" s="49"/>
      <c r="J21" s="49"/>
      <c r="K21" s="438"/>
      <c r="L21" s="438"/>
    </row>
    <row r="22" spans="1:12" ht="10.5" customHeight="1">
      <c r="A22" s="105" t="s">
        <v>1204</v>
      </c>
      <c r="C22" s="119" t="s">
        <v>1203</v>
      </c>
      <c r="D22" s="49"/>
      <c r="E22" s="49"/>
      <c r="F22" s="49"/>
      <c r="G22" s="49"/>
      <c r="H22" s="49"/>
      <c r="I22" s="49"/>
      <c r="J22" s="49"/>
      <c r="K22" s="438"/>
      <c r="L22" s="438"/>
    </row>
    <row r="23" spans="1:12" ht="10.5" customHeight="1">
      <c r="A23" s="105" t="s">
        <v>1202</v>
      </c>
      <c r="C23" s="119" t="s">
        <v>1201</v>
      </c>
      <c r="D23" s="49">
        <v>211</v>
      </c>
      <c r="E23" s="49">
        <v>159</v>
      </c>
      <c r="F23" s="49">
        <v>182</v>
      </c>
      <c r="G23" s="49">
        <v>192</v>
      </c>
      <c r="H23" s="49">
        <v>78</v>
      </c>
      <c r="I23" s="49">
        <v>57</v>
      </c>
      <c r="J23" s="49">
        <v>84</v>
      </c>
      <c r="K23" s="438">
        <f>J23/H23*100</f>
        <v>107.6923076923077</v>
      </c>
      <c r="L23" s="438">
        <f>J23/I23*100</f>
        <v>147.36842105263156</v>
      </c>
    </row>
    <row r="24" spans="1:12" ht="10.5" customHeight="1">
      <c r="A24" s="105" t="s">
        <v>1200</v>
      </c>
      <c r="C24" s="119" t="s">
        <v>1199</v>
      </c>
      <c r="D24" s="49"/>
      <c r="E24" s="49"/>
      <c r="F24" s="49"/>
      <c r="G24" s="49"/>
      <c r="H24" s="49"/>
      <c r="I24" s="49"/>
      <c r="J24" s="49"/>
      <c r="K24" s="438"/>
      <c r="L24" s="438"/>
    </row>
    <row r="25" spans="2:12" ht="10.5" customHeight="1">
      <c r="B25" s="105" t="s">
        <v>1198</v>
      </c>
      <c r="C25" s="498" t="s">
        <v>1197</v>
      </c>
      <c r="D25" s="49">
        <v>189</v>
      </c>
      <c r="E25" s="49">
        <v>147</v>
      </c>
      <c r="F25" s="49">
        <v>166</v>
      </c>
      <c r="G25" s="49">
        <v>169</v>
      </c>
      <c r="H25" s="49">
        <v>74</v>
      </c>
      <c r="I25" s="49">
        <v>54</v>
      </c>
      <c r="J25" s="49">
        <v>80</v>
      </c>
      <c r="K25" s="438">
        <f>J25/H25*100</f>
        <v>108.10810810810811</v>
      </c>
      <c r="L25" s="438">
        <f>J25/I25*100</f>
        <v>148.14814814814815</v>
      </c>
    </row>
    <row r="26" spans="2:13" ht="10.5" customHeight="1">
      <c r="B26" s="105" t="s">
        <v>1196</v>
      </c>
      <c r="C26" s="498" t="s">
        <v>1195</v>
      </c>
      <c r="D26" s="49">
        <v>1</v>
      </c>
      <c r="E26" s="49">
        <v>2</v>
      </c>
      <c r="F26" s="49">
        <v>1</v>
      </c>
      <c r="G26" s="49"/>
      <c r="H26" s="49"/>
      <c r="I26" s="49"/>
      <c r="J26" s="49"/>
      <c r="K26" s="438"/>
      <c r="L26" s="438"/>
      <c r="M26" s="438"/>
    </row>
    <row r="27" spans="2:12" ht="10.5" customHeight="1">
      <c r="B27" s="105" t="s">
        <v>1194</v>
      </c>
      <c r="C27" s="498" t="s">
        <v>1193</v>
      </c>
      <c r="D27" s="49">
        <v>4</v>
      </c>
      <c r="E27" s="49">
        <v>2</v>
      </c>
      <c r="F27" s="49">
        <v>5</v>
      </c>
      <c r="G27" s="49">
        <v>1</v>
      </c>
      <c r="H27" s="49">
        <v>1</v>
      </c>
      <c r="I27" s="49"/>
      <c r="J27" s="49">
        <v>1</v>
      </c>
      <c r="K27" s="438">
        <f>J27/H27*100</f>
        <v>100</v>
      </c>
      <c r="L27" s="438"/>
    </row>
    <row r="28" spans="2:12" ht="10.5" customHeight="1">
      <c r="B28" s="105" t="s">
        <v>1192</v>
      </c>
      <c r="C28" s="498" t="s">
        <v>1191</v>
      </c>
      <c r="D28" s="49">
        <v>11</v>
      </c>
      <c r="E28" s="49">
        <v>2</v>
      </c>
      <c r="F28" s="49">
        <v>5</v>
      </c>
      <c r="G28" s="49">
        <v>8</v>
      </c>
      <c r="H28" s="49">
        <v>3</v>
      </c>
      <c r="I28" s="49"/>
      <c r="J28" s="49">
        <v>3</v>
      </c>
      <c r="K28" s="438">
        <f>J28/H28*100</f>
        <v>100</v>
      </c>
      <c r="L28" s="438"/>
    </row>
    <row r="29" spans="2:12" ht="10.5" customHeight="1">
      <c r="B29" s="105" t="s">
        <v>1190</v>
      </c>
      <c r="C29" s="498" t="s">
        <v>1189</v>
      </c>
      <c r="D29" s="49">
        <v>6</v>
      </c>
      <c r="E29" s="49">
        <v>6</v>
      </c>
      <c r="F29" s="49">
        <v>2</v>
      </c>
      <c r="G29" s="49">
        <v>14</v>
      </c>
      <c r="H29" s="49"/>
      <c r="I29" s="49">
        <v>3</v>
      </c>
      <c r="J29" s="49"/>
      <c r="K29" s="438"/>
      <c r="L29" s="438"/>
    </row>
    <row r="30" spans="1:12" ht="10.5" customHeight="1" hidden="1">
      <c r="A30" s="105" t="s">
        <v>1188</v>
      </c>
      <c r="C30" s="119" t="s">
        <v>1187</v>
      </c>
      <c r="D30" s="49"/>
      <c r="E30" s="49"/>
      <c r="F30" s="49"/>
      <c r="G30" s="49"/>
      <c r="H30" s="49"/>
      <c r="I30" s="49"/>
      <c r="J30" s="49"/>
      <c r="K30" s="438"/>
      <c r="L30" s="438" t="e">
        <f>J30/I30*100</f>
        <v>#DIV/0!</v>
      </c>
    </row>
    <row r="31" spans="1:12" ht="10.5" customHeight="1">
      <c r="A31" s="105" t="s">
        <v>1186</v>
      </c>
      <c r="C31" s="119" t="s">
        <v>1185</v>
      </c>
      <c r="D31" s="49"/>
      <c r="E31" s="49"/>
      <c r="F31" s="49"/>
      <c r="G31" s="49"/>
      <c r="H31" s="49"/>
      <c r="I31" s="49"/>
      <c r="J31" s="49">
        <v>1</v>
      </c>
      <c r="K31" s="438"/>
      <c r="L31" s="438"/>
    </row>
    <row r="32" spans="1:12" ht="10.5" customHeight="1">
      <c r="A32" s="105" t="s">
        <v>1184</v>
      </c>
      <c r="C32" s="119" t="s">
        <v>1183</v>
      </c>
      <c r="D32" s="49">
        <v>26</v>
      </c>
      <c r="E32" s="49">
        <v>9</v>
      </c>
      <c r="F32" s="49">
        <v>8</v>
      </c>
      <c r="G32" s="49">
        <v>9</v>
      </c>
      <c r="H32" s="49">
        <v>3</v>
      </c>
      <c r="I32" s="49">
        <v>2</v>
      </c>
      <c r="J32" s="49">
        <v>2</v>
      </c>
      <c r="K32" s="438">
        <f>J32/H32*100</f>
        <v>66.66666666666666</v>
      </c>
      <c r="L32" s="438">
        <f>J32/I32*100</f>
        <v>100</v>
      </c>
    </row>
    <row r="33" spans="1:12" ht="10.5" customHeight="1">
      <c r="A33" s="105" t="s">
        <v>1182</v>
      </c>
      <c r="C33" s="119" t="s">
        <v>1181</v>
      </c>
      <c r="D33" s="49">
        <v>12</v>
      </c>
      <c r="E33" s="49">
        <v>8</v>
      </c>
      <c r="F33" s="49">
        <v>6</v>
      </c>
      <c r="G33" s="49">
        <v>7</v>
      </c>
      <c r="H33" s="49"/>
      <c r="I33" s="49">
        <v>2</v>
      </c>
      <c r="J33" s="49"/>
      <c r="K33" s="438"/>
      <c r="L33" s="438"/>
    </row>
    <row r="34" spans="1:12" ht="10.5" customHeight="1">
      <c r="A34" s="105" t="s">
        <v>1180</v>
      </c>
      <c r="C34" s="119" t="s">
        <v>1179</v>
      </c>
      <c r="D34" s="49">
        <v>5</v>
      </c>
      <c r="E34" s="49">
        <v>9</v>
      </c>
      <c r="F34" s="49">
        <v>70</v>
      </c>
      <c r="G34" s="49">
        <v>13</v>
      </c>
      <c r="H34" s="49">
        <v>6</v>
      </c>
      <c r="I34" s="49">
        <v>6</v>
      </c>
      <c r="J34" s="49">
        <v>8</v>
      </c>
      <c r="K34" s="438">
        <f>J34/H34*100</f>
        <v>133.33333333333331</v>
      </c>
      <c r="L34" s="438">
        <f>J34/I34*100</f>
        <v>133.33333333333331</v>
      </c>
    </row>
    <row r="35" spans="1:12" ht="12" customHeight="1">
      <c r="A35" s="105" t="s">
        <v>1178</v>
      </c>
      <c r="C35" s="1267" t="s">
        <v>1177</v>
      </c>
      <c r="D35" s="49">
        <v>34</v>
      </c>
      <c r="E35" s="49">
        <v>37</v>
      </c>
      <c r="F35" s="49">
        <v>27</v>
      </c>
      <c r="G35" s="49">
        <v>39</v>
      </c>
      <c r="H35" s="49">
        <v>5</v>
      </c>
      <c r="I35" s="49">
        <v>10</v>
      </c>
      <c r="J35" s="49">
        <v>9</v>
      </c>
      <c r="K35" s="438">
        <f>J35/H35*100</f>
        <v>180</v>
      </c>
      <c r="L35" s="438">
        <f>J35/I35*100</f>
        <v>90</v>
      </c>
    </row>
    <row r="36" spans="1:12" ht="12" customHeight="1">
      <c r="A36" s="105" t="s">
        <v>1176</v>
      </c>
      <c r="C36" s="1267"/>
      <c r="D36" s="49"/>
      <c r="E36" s="49"/>
      <c r="F36" s="49"/>
      <c r="G36" s="49"/>
      <c r="H36" s="49"/>
      <c r="I36" s="49"/>
      <c r="J36" s="49"/>
      <c r="K36" s="438"/>
      <c r="L36" s="438"/>
    </row>
    <row r="37" spans="1:12" ht="10.5" customHeight="1">
      <c r="A37" s="105" t="s">
        <v>1175</v>
      </c>
      <c r="C37" s="119" t="s">
        <v>1174</v>
      </c>
      <c r="D37" s="49">
        <v>1</v>
      </c>
      <c r="E37" s="49">
        <v>3</v>
      </c>
      <c r="F37" s="49">
        <v>2</v>
      </c>
      <c r="G37" s="49">
        <v>2</v>
      </c>
      <c r="H37" s="49"/>
      <c r="I37" s="49">
        <v>1</v>
      </c>
      <c r="J37" s="49">
        <v>1</v>
      </c>
      <c r="K37" s="438"/>
      <c r="L37" s="438">
        <f>J37/I37*100</f>
        <v>100</v>
      </c>
    </row>
    <row r="38" spans="1:12" ht="10.5" customHeight="1">
      <c r="A38" s="105" t="s">
        <v>1173</v>
      </c>
      <c r="C38" s="119" t="s">
        <v>1172</v>
      </c>
      <c r="D38" s="49">
        <v>1</v>
      </c>
      <c r="E38" s="49">
        <v>4</v>
      </c>
      <c r="F38" s="49">
        <v>2</v>
      </c>
      <c r="G38" s="49">
        <v>5</v>
      </c>
      <c r="H38" s="49">
        <v>1</v>
      </c>
      <c r="I38" s="49"/>
      <c r="J38" s="49">
        <v>2</v>
      </c>
      <c r="K38" s="438">
        <f>J38/H38*100</f>
        <v>200</v>
      </c>
      <c r="L38" s="438"/>
    </row>
    <row r="39" spans="1:12" ht="10.5" customHeight="1">
      <c r="A39" s="104" t="s">
        <v>1171</v>
      </c>
      <c r="B39" s="104"/>
      <c r="C39" s="118" t="s">
        <v>1170</v>
      </c>
      <c r="D39" s="52"/>
      <c r="E39" s="52">
        <v>3</v>
      </c>
      <c r="F39" s="52"/>
      <c r="G39" s="52"/>
      <c r="H39" s="52"/>
      <c r="I39" s="52"/>
      <c r="J39" s="52"/>
      <c r="K39" s="438"/>
      <c r="L39" s="438"/>
    </row>
    <row r="40" spans="1:12" ht="10.5" customHeight="1">
      <c r="A40" s="104" t="s">
        <v>1169</v>
      </c>
      <c r="B40" s="104"/>
      <c r="C40" s="118" t="s">
        <v>1168</v>
      </c>
      <c r="D40" s="52"/>
      <c r="E40" s="52"/>
      <c r="F40" s="52"/>
      <c r="G40" s="52"/>
      <c r="H40" s="52"/>
      <c r="I40" s="52"/>
      <c r="J40" s="52"/>
      <c r="K40" s="438"/>
      <c r="L40" s="438"/>
    </row>
    <row r="41" spans="1:12" ht="10.5" customHeight="1">
      <c r="A41" s="104" t="s">
        <v>1167</v>
      </c>
      <c r="B41" s="104"/>
      <c r="C41" s="118" t="s">
        <v>1166</v>
      </c>
      <c r="D41" s="52"/>
      <c r="E41" s="52"/>
      <c r="F41" s="52"/>
      <c r="G41" s="52"/>
      <c r="H41" s="52"/>
      <c r="I41" s="52"/>
      <c r="J41" s="52"/>
      <c r="K41" s="438"/>
      <c r="L41" s="438"/>
    </row>
    <row r="42" spans="2:12" ht="12" customHeight="1">
      <c r="B42" s="105" t="s">
        <v>1165</v>
      </c>
      <c r="C42" s="497" t="s">
        <v>1164</v>
      </c>
      <c r="D42" s="49">
        <v>82</v>
      </c>
      <c r="E42" s="49">
        <v>60</v>
      </c>
      <c r="F42" s="49">
        <v>72</v>
      </c>
      <c r="G42" s="49">
        <v>68</v>
      </c>
      <c r="H42" s="49">
        <v>18</v>
      </c>
      <c r="I42" s="49">
        <v>23</v>
      </c>
      <c r="J42" s="49">
        <v>19</v>
      </c>
      <c r="K42" s="438">
        <f>J42/H42*100</f>
        <v>105.55555555555556</v>
      </c>
      <c r="L42" s="438">
        <f>J42/I42*100</f>
        <v>82.6086956521739</v>
      </c>
    </row>
    <row r="43" spans="2:12" ht="12.75">
      <c r="B43" s="105" t="s">
        <v>1163</v>
      </c>
      <c r="C43" s="496" t="s">
        <v>1162</v>
      </c>
      <c r="D43" s="101"/>
      <c r="E43" s="101"/>
      <c r="F43" s="101"/>
      <c r="G43" s="101"/>
      <c r="H43" s="101"/>
      <c r="I43" s="101"/>
      <c r="J43" s="101"/>
      <c r="K43" s="438"/>
      <c r="L43" s="438"/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438"/>
      <c r="L44" s="438"/>
    </row>
    <row r="45" spans="1:12" ht="12.75">
      <c r="A45" s="365"/>
      <c r="B45" s="365" t="s">
        <v>1161</v>
      </c>
      <c r="C45" s="236" t="s">
        <v>1160</v>
      </c>
      <c r="D45" s="249">
        <v>53</v>
      </c>
      <c r="E45" s="249">
        <v>62</v>
      </c>
      <c r="F45" s="249">
        <v>74.5</v>
      </c>
      <c r="G45" s="249">
        <v>73.6</v>
      </c>
      <c r="H45" s="249">
        <v>64</v>
      </c>
      <c r="I45" s="249">
        <v>71.6</v>
      </c>
      <c r="J45" s="249">
        <v>78.3</v>
      </c>
      <c r="K45" s="294">
        <f>J45/H45*100</f>
        <v>122.34375</v>
      </c>
      <c r="L45" s="294">
        <f>J45/I45*100</f>
        <v>109.35754189944133</v>
      </c>
    </row>
    <row r="47" ht="12.75">
      <c r="C47" s="495" t="s">
        <v>1159</v>
      </c>
    </row>
    <row r="48" ht="12.75">
      <c r="C48" s="495" t="s">
        <v>1158</v>
      </c>
    </row>
    <row r="57" spans="5:10" s="99" customFormat="1" ht="12.75">
      <c r="E57" s="77">
        <v>55515</v>
      </c>
      <c r="F57" s="99">
        <v>55892</v>
      </c>
      <c r="G57" s="77">
        <v>57929</v>
      </c>
      <c r="H57" s="77"/>
      <c r="J57" s="77">
        <v>60109</v>
      </c>
    </row>
  </sheetData>
  <sheetProtection/>
  <mergeCells count="10">
    <mergeCell ref="C35:C36"/>
    <mergeCell ref="A2:L2"/>
    <mergeCell ref="A3:L3"/>
    <mergeCell ref="A4:L4"/>
    <mergeCell ref="A5:L5"/>
    <mergeCell ref="A7:B9"/>
    <mergeCell ref="C7:C9"/>
    <mergeCell ref="D7:G7"/>
    <mergeCell ref="H7:J7"/>
    <mergeCell ref="H8:J8"/>
  </mergeCells>
  <printOptions/>
  <pageMargins left="0.33" right="0.28" top="0.36" bottom="0.2" header="0.3" footer="0.3"/>
  <pageSetup horizontalDpi="600" verticalDpi="600" orientation="landscape" r:id="rId1"/>
  <headerFooter>
    <oddHeader>&amp;R&amp;"Arial Mon,Regular"&amp;8&amp;UБүлэг 3.Гэмт хэрэг</oddHeader>
    <oddFooter>&amp;R&amp;18 12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Q55"/>
  <sheetViews>
    <sheetView zoomScalePageLayoutView="0" workbookViewId="0" topLeftCell="A1">
      <selection activeCell="A1" sqref="A1:K40"/>
    </sheetView>
  </sheetViews>
  <sheetFormatPr defaultColWidth="9.00390625" defaultRowHeight="12.75"/>
  <cols>
    <col min="1" max="1" width="23.625" style="509" customWidth="1"/>
    <col min="2" max="2" width="21.25390625" style="57" customWidth="1"/>
    <col min="3" max="3" width="9.625" style="57" customWidth="1"/>
    <col min="4" max="4" width="17.00390625" style="57" customWidth="1"/>
    <col min="5" max="5" width="2.625" style="57" customWidth="1"/>
    <col min="6" max="6" width="13.25390625" style="57" hidden="1" customWidth="1"/>
    <col min="7" max="7" width="0.875" style="57" hidden="1" customWidth="1"/>
    <col min="8" max="8" width="13.125" style="57" customWidth="1"/>
    <col min="9" max="9" width="14.375" style="57" customWidth="1"/>
    <col min="10" max="10" width="17.00390625" style="57" customWidth="1"/>
    <col min="11" max="11" width="13.375" style="57" customWidth="1"/>
    <col min="12" max="12" width="6.125" style="65" customWidth="1"/>
    <col min="13" max="13" width="60.375" style="65" customWidth="1"/>
    <col min="14" max="14" width="11.375" style="65" customWidth="1"/>
    <col min="15" max="15" width="18.75390625" style="65" customWidth="1"/>
    <col min="16" max="16" width="10.00390625" style="65" customWidth="1"/>
    <col min="17" max="17" width="9.75390625" style="65" customWidth="1"/>
    <col min="18" max="18" width="9.00390625" style="65" customWidth="1"/>
    <col min="19" max="19" width="0" style="65" hidden="1" customWidth="1"/>
    <col min="20" max="20" width="7.875" style="65" hidden="1" customWidth="1"/>
    <col min="21" max="21" width="7.125" style="65" hidden="1" customWidth="1"/>
    <col min="22" max="22" width="16.125" style="65" customWidth="1"/>
    <col min="23" max="23" width="10.125" style="65" customWidth="1"/>
    <col min="24" max="24" width="10.25390625" style="65" customWidth="1"/>
    <col min="25" max="25" width="9.25390625" style="509" customWidth="1"/>
    <col min="26" max="26" width="4.125" style="65" customWidth="1"/>
    <col min="27" max="27" width="7.00390625" style="65" bestFit="1" customWidth="1"/>
    <col min="28" max="28" width="6.875" style="65" customWidth="1"/>
    <col min="29" max="29" width="7.875" style="65" customWidth="1"/>
    <col min="30" max="33" width="9.125" style="65" customWidth="1"/>
    <col min="34" max="34" width="4.75390625" style="65" customWidth="1"/>
    <col min="35" max="35" width="11.75390625" style="65" customWidth="1"/>
    <col min="36" max="36" width="35.375" style="65" customWidth="1"/>
    <col min="37" max="37" width="14.00390625" style="65" customWidth="1"/>
    <col min="38" max="38" width="11.375" style="65" customWidth="1"/>
    <col min="39" max="39" width="9.125" style="65" customWidth="1"/>
    <col min="40" max="40" width="8.375" style="65" customWidth="1"/>
    <col min="41" max="41" width="11.375" style="65" customWidth="1"/>
    <col min="42" max="42" width="10.25390625" style="65" customWidth="1"/>
    <col min="43" max="43" width="8.75390625" style="65" customWidth="1"/>
    <col min="44" max="16384" width="9.125" style="65" customWidth="1"/>
  </cols>
  <sheetData>
    <row r="1" spans="2:25" ht="8.25" customHeight="1"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27"/>
      <c r="P1" s="104"/>
      <c r="Q1" s="509"/>
      <c r="R1" s="509"/>
      <c r="S1" s="509"/>
      <c r="T1" s="509"/>
      <c r="U1" s="509"/>
      <c r="V1" s="509"/>
      <c r="W1" s="509"/>
      <c r="X1" s="509"/>
      <c r="Y1" s="65"/>
    </row>
    <row r="2" spans="1:16" s="536" customFormat="1" ht="16.5" customHeight="1">
      <c r="A2" s="104"/>
      <c r="B2" s="544" t="s">
        <v>1292</v>
      </c>
      <c r="C2" s="544"/>
      <c r="D2" s="544"/>
      <c r="E2" s="544"/>
      <c r="F2" s="544"/>
      <c r="G2" s="544"/>
      <c r="H2" s="544"/>
      <c r="I2" s="544"/>
      <c r="M2" s="543"/>
      <c r="N2" s="542"/>
      <c r="O2" s="542"/>
      <c r="P2" s="539"/>
    </row>
    <row r="3" spans="1:16" s="536" customFormat="1" ht="20.25" customHeight="1">
      <c r="A3" s="104"/>
      <c r="B3" s="541" t="s">
        <v>1291</v>
      </c>
      <c r="C3" s="541"/>
      <c r="D3" s="541"/>
      <c r="E3" s="541"/>
      <c r="F3" s="541"/>
      <c r="G3" s="541"/>
      <c r="H3" s="541"/>
      <c r="I3" s="541"/>
      <c r="M3" s="1278"/>
      <c r="N3" s="1278"/>
      <c r="O3" s="1278"/>
      <c r="P3" s="539"/>
    </row>
    <row r="4" spans="1:16" s="536" customFormat="1" ht="6" customHeight="1">
      <c r="A4" s="104"/>
      <c r="C4" s="540"/>
      <c r="D4" s="540"/>
      <c r="M4" s="539"/>
      <c r="N4" s="538"/>
      <c r="O4" s="537"/>
      <c r="P4" s="537"/>
    </row>
    <row r="5" spans="1:16" s="536" customFormat="1" ht="6.75" customHeight="1">
      <c r="A5" s="104"/>
      <c r="C5" s="540"/>
      <c r="D5" s="540"/>
      <c r="M5" s="539"/>
      <c r="N5" s="538"/>
      <c r="O5" s="537"/>
      <c r="P5" s="537"/>
    </row>
    <row r="6" spans="1:16" s="536" customFormat="1" ht="17.25" customHeight="1">
      <c r="A6" s="1279" t="s">
        <v>1290</v>
      </c>
      <c r="B6" s="1279"/>
      <c r="C6" s="1279"/>
      <c r="D6" s="1279"/>
      <c r="E6" s="1279"/>
      <c r="F6" s="1279"/>
      <c r="G6" s="1280"/>
      <c r="H6" s="1285" t="s">
        <v>1105</v>
      </c>
      <c r="I6" s="1286"/>
      <c r="J6" s="1285" t="s">
        <v>1104</v>
      </c>
      <c r="K6" s="1286"/>
      <c r="L6" s="539"/>
      <c r="M6" s="539"/>
      <c r="N6" s="538"/>
      <c r="O6" s="537"/>
      <c r="P6" s="537"/>
    </row>
    <row r="7" spans="1:16" s="509" customFormat="1" ht="12">
      <c r="A7" s="1281"/>
      <c r="B7" s="1281"/>
      <c r="C7" s="1281"/>
      <c r="D7" s="1281"/>
      <c r="E7" s="1281"/>
      <c r="F7" s="1281"/>
      <c r="G7" s="1282"/>
      <c r="H7" s="264" t="s">
        <v>1289</v>
      </c>
      <c r="I7" s="256" t="s">
        <v>1288</v>
      </c>
      <c r="J7" s="264" t="s">
        <v>1289</v>
      </c>
      <c r="K7" s="256" t="s">
        <v>1288</v>
      </c>
      <c r="M7" s="104"/>
      <c r="N7" s="104"/>
      <c r="O7" s="104"/>
      <c r="P7" s="368"/>
    </row>
    <row r="8" spans="1:16" s="509" customFormat="1" ht="10.5" customHeight="1">
      <c r="A8" s="1281"/>
      <c r="B8" s="1281"/>
      <c r="C8" s="1281"/>
      <c r="D8" s="1281"/>
      <c r="E8" s="1281"/>
      <c r="F8" s="1281"/>
      <c r="G8" s="1282"/>
      <c r="H8" s="339" t="s">
        <v>1287</v>
      </c>
      <c r="I8" s="255" t="s">
        <v>1286</v>
      </c>
      <c r="J8" s="339" t="s">
        <v>1287</v>
      </c>
      <c r="K8" s="255" t="s">
        <v>1286</v>
      </c>
      <c r="M8" s="104"/>
      <c r="N8" s="104"/>
      <c r="O8" s="366"/>
      <c r="P8" s="527"/>
    </row>
    <row r="9" spans="1:16" s="509" customFormat="1" ht="11.25" customHeight="1">
      <c r="A9" s="1281"/>
      <c r="B9" s="1281"/>
      <c r="C9" s="1281"/>
      <c r="D9" s="1281"/>
      <c r="E9" s="1281"/>
      <c r="F9" s="1281"/>
      <c r="G9" s="1282"/>
      <c r="H9" s="535" t="s">
        <v>1285</v>
      </c>
      <c r="I9" s="372" t="s">
        <v>308</v>
      </c>
      <c r="J9" s="535" t="s">
        <v>1285</v>
      </c>
      <c r="K9" s="372" t="s">
        <v>308</v>
      </c>
      <c r="M9" s="366"/>
      <c r="N9" s="104"/>
      <c r="O9" s="366"/>
      <c r="P9" s="104"/>
    </row>
    <row r="10" spans="1:16" s="509" customFormat="1" ht="11.25" customHeight="1">
      <c r="A10" s="1283"/>
      <c r="B10" s="1283"/>
      <c r="C10" s="1283"/>
      <c r="D10" s="1283"/>
      <c r="E10" s="1283"/>
      <c r="F10" s="1283"/>
      <c r="G10" s="1284"/>
      <c r="H10" s="273" t="s">
        <v>1284</v>
      </c>
      <c r="I10" s="273" t="s">
        <v>1283</v>
      </c>
      <c r="J10" s="273" t="s">
        <v>1284</v>
      </c>
      <c r="K10" s="431" t="s">
        <v>1283</v>
      </c>
      <c r="M10" s="530"/>
      <c r="N10" s="181"/>
      <c r="O10" s="522"/>
      <c r="P10" s="527"/>
    </row>
    <row r="11" spans="1:16" s="509" customFormat="1" ht="11.25" customHeight="1">
      <c r="A11" s="534" t="s">
        <v>1282</v>
      </c>
      <c r="B11" s="533"/>
      <c r="C11" s="533"/>
      <c r="D11" s="533"/>
      <c r="E11" s="533"/>
      <c r="F11" s="533"/>
      <c r="G11" s="533"/>
      <c r="H11" s="532">
        <f>H12+H13+H31+H32</f>
        <v>3244373.4000000004</v>
      </c>
      <c r="I11" s="531">
        <f>I12+I13+I31+I32</f>
        <v>20384</v>
      </c>
      <c r="J11" s="532">
        <f>J12+J13+J31+J32</f>
        <v>3338860.0999999996</v>
      </c>
      <c r="K11" s="531">
        <f>K12+K13+K31+K32</f>
        <v>19967</v>
      </c>
      <c r="L11" s="511"/>
      <c r="M11" s="530"/>
      <c r="N11" s="181"/>
      <c r="O11" s="522"/>
      <c r="P11" s="527"/>
    </row>
    <row r="12" spans="1:25" s="509" customFormat="1" ht="17.25" customHeight="1">
      <c r="A12" s="522" t="s">
        <v>1281</v>
      </c>
      <c r="B12" s="233"/>
      <c r="C12" s="271"/>
      <c r="D12" s="521"/>
      <c r="E12" s="520"/>
      <c r="F12" s="520"/>
      <c r="G12" s="520"/>
      <c r="H12" s="518">
        <v>117722.1</v>
      </c>
      <c r="I12" s="517">
        <v>1298</v>
      </c>
      <c r="J12" s="518"/>
      <c r="K12" s="517"/>
      <c r="L12" s="366"/>
      <c r="M12" s="511"/>
      <c r="N12" s="511"/>
      <c r="O12" s="511"/>
      <c r="P12" s="511"/>
      <c r="Y12" s="511"/>
    </row>
    <row r="13" spans="1:25" s="509" customFormat="1" ht="17.25" customHeight="1">
      <c r="A13" s="522" t="s">
        <v>1280</v>
      </c>
      <c r="B13" s="100"/>
      <c r="C13" s="134"/>
      <c r="D13" s="521"/>
      <c r="E13" s="520"/>
      <c r="F13" s="520"/>
      <c r="G13" s="520"/>
      <c r="H13" s="518">
        <f>H14+H15+H25+H30+H24</f>
        <v>1577905.2</v>
      </c>
      <c r="I13" s="519">
        <f>I14+I15+I25+I30+I24</f>
        <v>7945</v>
      </c>
      <c r="J13" s="518">
        <f>J14+J15+J24+J25+J30</f>
        <v>1788023.9</v>
      </c>
      <c r="K13" s="517">
        <f>K14+K15+K24+K25+K30</f>
        <v>8323</v>
      </c>
      <c r="L13" s="511"/>
      <c r="M13" s="104"/>
      <c r="N13" s="104"/>
      <c r="O13" s="366"/>
      <c r="P13" s="527"/>
      <c r="Y13" s="511"/>
    </row>
    <row r="14" spans="1:25" s="509" customFormat="1" ht="17.25" customHeight="1">
      <c r="A14" s="522" t="s">
        <v>1279</v>
      </c>
      <c r="B14" s="100"/>
      <c r="C14" s="134" t="s">
        <v>1278</v>
      </c>
      <c r="D14" s="521"/>
      <c r="E14" s="520"/>
      <c r="F14" s="520"/>
      <c r="G14" s="520"/>
      <c r="H14" s="518">
        <v>964783.4</v>
      </c>
      <c r="I14" s="529">
        <v>2603</v>
      </c>
      <c r="J14" s="518">
        <v>1075113.5</v>
      </c>
      <c r="K14" s="529">
        <v>2454</v>
      </c>
      <c r="L14" s="511"/>
      <c r="M14" s="104"/>
      <c r="N14" s="104"/>
      <c r="O14" s="366"/>
      <c r="P14" s="527"/>
      <c r="Y14" s="511"/>
    </row>
    <row r="15" spans="1:25" s="509" customFormat="1" ht="17.25" customHeight="1">
      <c r="A15" s="522" t="s">
        <v>1277</v>
      </c>
      <c r="B15" s="233"/>
      <c r="C15" s="528" t="s">
        <v>1276</v>
      </c>
      <c r="D15" s="521"/>
      <c r="E15" s="520"/>
      <c r="F15" s="520"/>
      <c r="G15" s="520"/>
      <c r="H15" s="518">
        <f>+H17+H18+H19+H21+H22+H20</f>
        <v>343218.20000000007</v>
      </c>
      <c r="I15" s="519">
        <f>+I17+I18+I19+I21+I20+I22</f>
        <v>2186</v>
      </c>
      <c r="J15" s="518">
        <f>+J17+J18+J19+J20+J21+J22</f>
        <v>359776</v>
      </c>
      <c r="K15" s="517">
        <f>+K17+K18+K19+K20+K21+K22</f>
        <v>2128</v>
      </c>
      <c r="L15" s="511"/>
      <c r="M15" s="104"/>
      <c r="N15" s="104"/>
      <c r="O15" s="104"/>
      <c r="P15" s="527"/>
      <c r="Y15" s="511"/>
    </row>
    <row r="16" spans="1:25" s="509" customFormat="1" ht="17.25" customHeight="1">
      <c r="A16" s="104" t="s">
        <v>1275</v>
      </c>
      <c r="B16" s="52"/>
      <c r="C16" s="245" t="s">
        <v>1250</v>
      </c>
      <c r="D16" s="57"/>
      <c r="H16" s="515"/>
      <c r="I16" s="369"/>
      <c r="J16" s="515"/>
      <c r="K16" s="367"/>
      <c r="L16" s="511"/>
      <c r="M16" s="104"/>
      <c r="N16" s="366"/>
      <c r="O16" s="104"/>
      <c r="P16" s="527"/>
      <c r="Y16" s="511"/>
    </row>
    <row r="17" spans="1:25" s="509" customFormat="1" ht="14.25" customHeight="1">
      <c r="A17" s="104" t="s">
        <v>1274</v>
      </c>
      <c r="B17" s="52"/>
      <c r="C17" s="51"/>
      <c r="D17" s="57"/>
      <c r="H17" s="515">
        <v>153286.7</v>
      </c>
      <c r="I17" s="367">
        <v>937</v>
      </c>
      <c r="J17" s="515">
        <v>160633</v>
      </c>
      <c r="K17" s="526">
        <v>982</v>
      </c>
      <c r="L17" s="511"/>
      <c r="M17" s="432" t="s">
        <v>1273</v>
      </c>
      <c r="N17" s="104"/>
      <c r="O17" s="366"/>
      <c r="P17" s="104"/>
      <c r="Y17" s="511"/>
    </row>
    <row r="18" spans="1:25" s="509" customFormat="1" ht="14.25" customHeight="1">
      <c r="A18" s="104" t="s">
        <v>1272</v>
      </c>
      <c r="B18" s="52"/>
      <c r="C18" s="51"/>
      <c r="D18" s="57"/>
      <c r="H18" s="515">
        <v>87363.1</v>
      </c>
      <c r="I18" s="516">
        <v>613</v>
      </c>
      <c r="J18" s="515">
        <v>86275.7</v>
      </c>
      <c r="K18" s="525">
        <v>530</v>
      </c>
      <c r="L18" s="511"/>
      <c r="M18" s="432" t="s">
        <v>1271</v>
      </c>
      <c r="N18" s="104"/>
      <c r="O18" s="366"/>
      <c r="P18" s="104"/>
      <c r="Y18" s="511"/>
    </row>
    <row r="19" spans="1:25" s="509" customFormat="1" ht="14.25" customHeight="1">
      <c r="A19" s="104" t="s">
        <v>1270</v>
      </c>
      <c r="B19" s="52"/>
      <c r="C19" s="51"/>
      <c r="D19" s="57"/>
      <c r="H19" s="515">
        <v>15053.2</v>
      </c>
      <c r="I19" s="516">
        <v>101</v>
      </c>
      <c r="J19" s="515">
        <v>23778.3</v>
      </c>
      <c r="K19" s="516">
        <v>113</v>
      </c>
      <c r="L19" s="511"/>
      <c r="M19" s="432" t="s">
        <v>1269</v>
      </c>
      <c r="N19" s="104"/>
      <c r="O19" s="366"/>
      <c r="P19" s="104"/>
      <c r="Y19" s="511"/>
    </row>
    <row r="20" spans="1:25" s="509" customFormat="1" ht="17.25" customHeight="1">
      <c r="A20" s="104" t="s">
        <v>1268</v>
      </c>
      <c r="B20" s="52"/>
      <c r="C20" s="51" t="s">
        <v>1267</v>
      </c>
      <c r="D20" s="57"/>
      <c r="H20" s="515">
        <v>38292.4</v>
      </c>
      <c r="I20" s="516">
        <v>224</v>
      </c>
      <c r="J20" s="515">
        <v>45593.1</v>
      </c>
      <c r="K20" s="516">
        <v>250</v>
      </c>
      <c r="L20" s="366"/>
      <c r="M20" s="511"/>
      <c r="N20" s="511"/>
      <c r="O20" s="511"/>
      <c r="P20" s="511"/>
      <c r="Y20" s="511"/>
    </row>
    <row r="21" spans="1:25" s="509" customFormat="1" ht="13.5" customHeight="1">
      <c r="A21" s="104" t="s">
        <v>1266</v>
      </c>
      <c r="B21" s="52"/>
      <c r="C21" s="51"/>
      <c r="D21" s="57"/>
      <c r="H21" s="515">
        <v>49222.8</v>
      </c>
      <c r="I21" s="516">
        <v>311</v>
      </c>
      <c r="J21" s="515">
        <v>43495.9</v>
      </c>
      <c r="K21" s="516">
        <v>253</v>
      </c>
      <c r="L21" s="366"/>
      <c r="M21" s="511"/>
      <c r="N21" s="511"/>
      <c r="O21" s="511"/>
      <c r="P21" s="511"/>
      <c r="Y21" s="511"/>
    </row>
    <row r="22" spans="1:25" s="509" customFormat="1" ht="14.25" customHeight="1" hidden="1">
      <c r="A22" s="104" t="s">
        <v>652</v>
      </c>
      <c r="B22" s="52"/>
      <c r="C22" s="51"/>
      <c r="D22" s="57"/>
      <c r="H22" s="515"/>
      <c r="I22" s="369"/>
      <c r="J22" s="515"/>
      <c r="K22" s="516"/>
      <c r="L22" s="366"/>
      <c r="M22" s="511"/>
      <c r="N22" s="511"/>
      <c r="O22" s="511"/>
      <c r="P22" s="511"/>
      <c r="Y22" s="511"/>
    </row>
    <row r="23" spans="1:25" s="509" customFormat="1" ht="14.25" customHeight="1" hidden="1">
      <c r="A23" s="1287" t="s">
        <v>1265</v>
      </c>
      <c r="B23" s="1287"/>
      <c r="C23" s="1288" t="s">
        <v>1264</v>
      </c>
      <c r="D23" s="1288"/>
      <c r="H23" s="515"/>
      <c r="I23" s="369"/>
      <c r="J23" s="515"/>
      <c r="K23" s="105"/>
      <c r="L23" s="366"/>
      <c r="M23" s="366"/>
      <c r="N23" s="511"/>
      <c r="O23" s="511"/>
      <c r="Y23" s="511"/>
    </row>
    <row r="24" spans="1:25" s="509" customFormat="1" ht="17.25" customHeight="1">
      <c r="A24" s="522" t="s">
        <v>1263</v>
      </c>
      <c r="B24" s="233"/>
      <c r="C24" s="271"/>
      <c r="D24" s="521"/>
      <c r="E24" s="520"/>
      <c r="F24" s="520"/>
      <c r="G24" s="520"/>
      <c r="H24" s="518">
        <v>165630</v>
      </c>
      <c r="I24" s="523">
        <v>1344</v>
      </c>
      <c r="J24" s="518">
        <v>125780</v>
      </c>
      <c r="K24" s="523">
        <v>1312</v>
      </c>
      <c r="L24" s="366"/>
      <c r="M24" s="366"/>
      <c r="N24" s="511"/>
      <c r="O24" s="511"/>
      <c r="Y24" s="511"/>
    </row>
    <row r="25" spans="1:25" s="509" customFormat="1" ht="17.25" customHeight="1">
      <c r="A25" s="522" t="s">
        <v>1262</v>
      </c>
      <c r="B25" s="233"/>
      <c r="C25" s="271" t="s">
        <v>1261</v>
      </c>
      <c r="D25" s="521"/>
      <c r="E25" s="520"/>
      <c r="F25" s="520"/>
      <c r="G25" s="520"/>
      <c r="H25" s="518">
        <f>H27+H28+H29</f>
        <v>92550.9</v>
      </c>
      <c r="I25" s="519">
        <f>I27+I28+I29</f>
        <v>1812</v>
      </c>
      <c r="J25" s="518">
        <f>J27+J28+J29</f>
        <v>219647.7</v>
      </c>
      <c r="K25" s="517">
        <f>K27+K28</f>
        <v>2429</v>
      </c>
      <c r="L25" s="366"/>
      <c r="M25" s="366"/>
      <c r="N25" s="511"/>
      <c r="O25" s="511"/>
      <c r="Y25" s="511"/>
    </row>
    <row r="26" spans="1:25" s="509" customFormat="1" ht="15" customHeight="1">
      <c r="A26" s="104" t="s">
        <v>255</v>
      </c>
      <c r="B26" s="52"/>
      <c r="C26" s="245" t="s">
        <v>1250</v>
      </c>
      <c r="D26" s="521"/>
      <c r="E26" s="520"/>
      <c r="F26" s="520"/>
      <c r="G26" s="520"/>
      <c r="H26" s="518"/>
      <c r="I26" s="524"/>
      <c r="J26" s="518"/>
      <c r="K26" s="522"/>
      <c r="L26" s="366"/>
      <c r="M26" s="366"/>
      <c r="N26" s="511"/>
      <c r="O26" s="511"/>
      <c r="Y26" s="511"/>
    </row>
    <row r="27" spans="1:25" s="509" customFormat="1" ht="15" customHeight="1">
      <c r="A27" s="105" t="s">
        <v>1260</v>
      </c>
      <c r="B27" s="49"/>
      <c r="C27" s="52" t="s">
        <v>1259</v>
      </c>
      <c r="D27" s="57"/>
      <c r="H27" s="515">
        <v>46824.3</v>
      </c>
      <c r="I27" s="104">
        <v>1578</v>
      </c>
      <c r="J27" s="515">
        <v>167730.4</v>
      </c>
      <c r="K27" s="104">
        <v>2191</v>
      </c>
      <c r="L27" s="366"/>
      <c r="M27" s="366"/>
      <c r="N27" s="511"/>
      <c r="O27" s="511"/>
      <c r="Y27" s="511"/>
    </row>
    <row r="28" spans="1:25" s="509" customFormat="1" ht="15" customHeight="1">
      <c r="A28" s="104" t="s">
        <v>1258</v>
      </c>
      <c r="B28" s="52"/>
      <c r="C28" s="52" t="s">
        <v>1257</v>
      </c>
      <c r="D28" s="57"/>
      <c r="H28" s="515">
        <v>45726.6</v>
      </c>
      <c r="I28" s="104">
        <v>234</v>
      </c>
      <c r="J28" s="515">
        <v>51917.3</v>
      </c>
      <c r="K28" s="104">
        <v>238</v>
      </c>
      <c r="L28" s="366"/>
      <c r="M28" s="366"/>
      <c r="N28" s="511"/>
      <c r="O28" s="511"/>
      <c r="Y28" s="511"/>
    </row>
    <row r="29" spans="1:25" s="509" customFormat="1" ht="15" customHeight="1" hidden="1">
      <c r="A29" s="104" t="s">
        <v>1256</v>
      </c>
      <c r="B29" s="52"/>
      <c r="C29" s="52"/>
      <c r="D29" s="61"/>
      <c r="E29" s="511"/>
      <c r="F29" s="511"/>
      <c r="G29" s="511"/>
      <c r="H29" s="515"/>
      <c r="I29" s="367"/>
      <c r="J29" s="515"/>
      <c r="K29" s="104"/>
      <c r="L29" s="366"/>
      <c r="M29" s="366"/>
      <c r="N29" s="511"/>
      <c r="O29" s="511"/>
      <c r="Y29" s="511"/>
    </row>
    <row r="30" spans="1:25" s="509" customFormat="1" ht="14.25" customHeight="1">
      <c r="A30" s="522" t="s">
        <v>1255</v>
      </c>
      <c r="B30" s="52"/>
      <c r="C30" s="271" t="s">
        <v>1254</v>
      </c>
      <c r="D30" s="52"/>
      <c r="E30" s="104"/>
      <c r="F30" s="104"/>
      <c r="G30" s="104"/>
      <c r="H30" s="518">
        <v>11722.7</v>
      </c>
      <c r="I30" s="104"/>
      <c r="J30" s="518">
        <v>7706.7</v>
      </c>
      <c r="K30" s="104"/>
      <c r="L30" s="366"/>
      <c r="M30" s="366" t="s">
        <v>1253</v>
      </c>
      <c r="N30" s="511"/>
      <c r="O30" s="511"/>
      <c r="P30" s="105"/>
      <c r="Y30" s="511"/>
    </row>
    <row r="31" spans="1:25" s="509" customFormat="1" ht="18" customHeight="1">
      <c r="A31" s="522" t="s">
        <v>1252</v>
      </c>
      <c r="B31" s="233"/>
      <c r="C31" s="271"/>
      <c r="D31" s="521"/>
      <c r="E31" s="520"/>
      <c r="F31" s="520"/>
      <c r="G31" s="520"/>
      <c r="H31" s="518">
        <v>38205</v>
      </c>
      <c r="I31" s="524">
        <v>305</v>
      </c>
      <c r="J31" s="518">
        <v>57926</v>
      </c>
      <c r="K31" s="523">
        <v>283</v>
      </c>
      <c r="L31" s="366"/>
      <c r="M31" s="366"/>
      <c r="N31" s="511"/>
      <c r="O31" s="511"/>
      <c r="Y31" s="511"/>
    </row>
    <row r="32" spans="1:25" s="509" customFormat="1" ht="17.25" customHeight="1">
      <c r="A32" s="522" t="s">
        <v>1251</v>
      </c>
      <c r="B32" s="100"/>
      <c r="C32" s="134"/>
      <c r="D32" s="521"/>
      <c r="E32" s="520"/>
      <c r="F32" s="520"/>
      <c r="G32" s="520"/>
      <c r="H32" s="518">
        <f>H37+H38+H39</f>
        <v>1510541.1</v>
      </c>
      <c r="I32" s="519">
        <f>I37+I38+I39</f>
        <v>10836</v>
      </c>
      <c r="J32" s="518">
        <f>J37+J38+J39+J36</f>
        <v>1492910.2</v>
      </c>
      <c r="K32" s="517">
        <f>K37+K38+K39+K36</f>
        <v>11361</v>
      </c>
      <c r="L32" s="366"/>
      <c r="M32" s="366"/>
      <c r="N32" s="511"/>
      <c r="O32" s="511"/>
      <c r="P32" s="511"/>
      <c r="Y32" s="511"/>
    </row>
    <row r="33" spans="1:25" s="509" customFormat="1" ht="15" customHeight="1">
      <c r="A33" s="104" t="s">
        <v>255</v>
      </c>
      <c r="B33" s="52"/>
      <c r="C33" s="245" t="s">
        <v>1250</v>
      </c>
      <c r="D33" s="57"/>
      <c r="H33" s="515"/>
      <c r="I33" s="369"/>
      <c r="J33" s="518"/>
      <c r="K33" s="517"/>
      <c r="L33" s="366"/>
      <c r="M33" s="366"/>
      <c r="N33" s="511"/>
      <c r="O33" s="511"/>
      <c r="Y33" s="511"/>
    </row>
    <row r="34" spans="1:25" s="509" customFormat="1" ht="15" customHeight="1" hidden="1">
      <c r="A34" s="104" t="s">
        <v>1249</v>
      </c>
      <c r="B34" s="52"/>
      <c r="C34" s="232" t="s">
        <v>1248</v>
      </c>
      <c r="D34" s="57"/>
      <c r="H34" s="515"/>
      <c r="I34" s="369"/>
      <c r="J34" s="515"/>
      <c r="K34" s="367"/>
      <c r="L34" s="366"/>
      <c r="M34" s="366"/>
      <c r="N34" s="511"/>
      <c r="O34" s="511"/>
      <c r="Y34" s="511"/>
    </row>
    <row r="35" spans="1:25" s="509" customFormat="1" ht="15" customHeight="1" hidden="1">
      <c r="A35" s="104" t="s">
        <v>1247</v>
      </c>
      <c r="B35" s="52"/>
      <c r="C35" s="232" t="s">
        <v>1246</v>
      </c>
      <c r="D35" s="57"/>
      <c r="H35" s="515"/>
      <c r="I35" s="369"/>
      <c r="J35" s="515"/>
      <c r="K35" s="516"/>
      <c r="L35" s="366"/>
      <c r="M35" s="366"/>
      <c r="N35" s="511"/>
      <c r="O35" s="511"/>
      <c r="Y35" s="511"/>
    </row>
    <row r="36" spans="1:25" s="509" customFormat="1" ht="14.25" customHeight="1">
      <c r="A36" s="104" t="s">
        <v>1245</v>
      </c>
      <c r="B36" s="49"/>
      <c r="C36" s="51"/>
      <c r="D36" s="57"/>
      <c r="H36" s="515"/>
      <c r="I36" s="369"/>
      <c r="J36" s="515">
        <v>1480</v>
      </c>
      <c r="K36" s="367"/>
      <c r="L36" s="366"/>
      <c r="M36" s="366"/>
      <c r="N36" s="511"/>
      <c r="O36" s="511"/>
      <c r="Y36" s="511"/>
    </row>
    <row r="37" spans="1:25" s="509" customFormat="1" ht="15" customHeight="1">
      <c r="A37" s="104" t="s">
        <v>1244</v>
      </c>
      <c r="B37" s="52"/>
      <c r="C37" s="245"/>
      <c r="D37" s="57"/>
      <c r="H37" s="515">
        <v>16625.8</v>
      </c>
      <c r="I37" s="104">
        <v>35</v>
      </c>
      <c r="J37" s="515">
        <v>22396</v>
      </c>
      <c r="K37" s="104">
        <v>44</v>
      </c>
      <c r="L37" s="366"/>
      <c r="M37" s="366"/>
      <c r="N37" s="511"/>
      <c r="O37" s="511"/>
      <c r="Y37" s="511"/>
    </row>
    <row r="38" spans="1:25" s="509" customFormat="1" ht="17.25" customHeight="1">
      <c r="A38" s="104" t="s">
        <v>1243</v>
      </c>
      <c r="B38" s="49"/>
      <c r="C38" s="51" t="s">
        <v>1242</v>
      </c>
      <c r="D38" s="57"/>
      <c r="H38" s="515">
        <v>1089045.9</v>
      </c>
      <c r="I38" s="104">
        <v>7991</v>
      </c>
      <c r="J38" s="515">
        <v>1115920</v>
      </c>
      <c r="K38" s="104">
        <v>7946</v>
      </c>
      <c r="L38" s="366"/>
      <c r="M38" s="366"/>
      <c r="N38" s="511"/>
      <c r="O38" s="511"/>
      <c r="Y38" s="511"/>
    </row>
    <row r="39" spans="1:25" s="509" customFormat="1" ht="14.25" customHeight="1">
      <c r="A39" s="365" t="s">
        <v>1241</v>
      </c>
      <c r="B39" s="50"/>
      <c r="C39" s="244" t="s">
        <v>1240</v>
      </c>
      <c r="D39" s="514"/>
      <c r="E39" s="513"/>
      <c r="F39" s="513"/>
      <c r="G39" s="513"/>
      <c r="H39" s="512">
        <v>404869.4</v>
      </c>
      <c r="I39" s="370">
        <v>2810</v>
      </c>
      <c r="J39" s="512">
        <v>353114.2</v>
      </c>
      <c r="K39" s="371">
        <v>3371</v>
      </c>
      <c r="L39" s="511"/>
      <c r="M39" s="432"/>
      <c r="N39" s="104"/>
      <c r="O39" s="366"/>
      <c r="P39" s="104"/>
      <c r="Y39" s="511"/>
    </row>
    <row r="40" spans="16:25" ht="12">
      <c r="P40" s="71"/>
      <c r="Y40" s="65"/>
    </row>
    <row r="41" spans="12:25" ht="12">
      <c r="L41" s="71"/>
      <c r="M41" s="71"/>
      <c r="N41" s="351"/>
      <c r="O41" s="71"/>
      <c r="P41" s="71"/>
      <c r="Y41" s="510"/>
    </row>
    <row r="42" spans="12:17" ht="12">
      <c r="L42" s="71"/>
      <c r="M42" s="71"/>
      <c r="N42" s="351"/>
      <c r="O42" s="71"/>
      <c r="P42" s="71"/>
      <c r="Q42" s="71"/>
    </row>
    <row r="43" spans="12:43" ht="12">
      <c r="L43" s="71"/>
      <c r="M43" s="71"/>
      <c r="N43" s="351"/>
      <c r="O43" s="71"/>
      <c r="P43" s="71"/>
      <c r="Q43" s="71"/>
      <c r="Y43" s="510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</row>
    <row r="44" spans="12:32" ht="12">
      <c r="L44" s="71"/>
      <c r="M44" s="71"/>
      <c r="N44" s="71"/>
      <c r="O44" s="71"/>
      <c r="P44" s="71"/>
      <c r="Q44" s="71"/>
      <c r="Y44" s="510"/>
      <c r="Z44" s="72"/>
      <c r="AA44" s="72"/>
      <c r="AB44" s="72"/>
      <c r="AC44" s="72"/>
      <c r="AD44" s="72"/>
      <c r="AE44" s="72"/>
      <c r="AF44" s="72"/>
    </row>
    <row r="45" spans="12:25" ht="12">
      <c r="L45" s="71"/>
      <c r="M45" s="71"/>
      <c r="N45" s="71"/>
      <c r="O45" s="71"/>
      <c r="P45" s="71"/>
      <c r="Q45" s="71"/>
      <c r="U45" s="72"/>
      <c r="V45" s="72"/>
      <c r="W45" s="72"/>
      <c r="X45" s="72"/>
      <c r="Y45" s="510"/>
    </row>
    <row r="46" spans="12:17" ht="12">
      <c r="L46" s="71"/>
      <c r="M46" s="71"/>
      <c r="N46" s="71"/>
      <c r="O46" s="71"/>
      <c r="P46" s="71"/>
      <c r="Q46" s="71"/>
    </row>
    <row r="47" spans="10:17" ht="12">
      <c r="J47" s="62">
        <f>J13+J31+J32</f>
        <v>3338860.0999999996</v>
      </c>
      <c r="L47" s="71"/>
      <c r="M47" s="71"/>
      <c r="N47" s="71"/>
      <c r="O47" s="71"/>
      <c r="P47" s="71"/>
      <c r="Q47" s="71"/>
    </row>
    <row r="48" spans="12:17" ht="12">
      <c r="L48" s="71"/>
      <c r="M48" s="71"/>
      <c r="N48" s="71"/>
      <c r="O48" s="71"/>
      <c r="P48" s="71"/>
      <c r="Q48" s="71"/>
    </row>
    <row r="49" spans="12:17" s="65" customFormat="1" ht="9">
      <c r="L49" s="71"/>
      <c r="M49" s="71"/>
      <c r="N49" s="71"/>
      <c r="O49" s="71"/>
      <c r="P49" s="71"/>
      <c r="Q49" s="71"/>
    </row>
    <row r="50" spans="12:17" s="65" customFormat="1" ht="9">
      <c r="L50" s="71"/>
      <c r="M50" s="71"/>
      <c r="N50" s="71"/>
      <c r="O50" s="71"/>
      <c r="P50" s="71"/>
      <c r="Q50" s="71"/>
    </row>
    <row r="51" spans="12:17" s="65" customFormat="1" ht="9">
      <c r="L51" s="71"/>
      <c r="M51" s="71"/>
      <c r="N51" s="71"/>
      <c r="O51" s="71"/>
      <c r="P51" s="71"/>
      <c r="Q51" s="71"/>
    </row>
    <row r="52" spans="12:17" s="65" customFormat="1" ht="9">
      <c r="L52" s="71"/>
      <c r="M52" s="71"/>
      <c r="N52" s="71"/>
      <c r="O52" s="71"/>
      <c r="P52" s="71"/>
      <c r="Q52" s="71"/>
    </row>
    <row r="53" spans="12:17" s="65" customFormat="1" ht="9">
      <c r="L53" s="71"/>
      <c r="M53" s="71"/>
      <c r="N53" s="71"/>
      <c r="O53" s="71"/>
      <c r="P53" s="71"/>
      <c r="Q53" s="71"/>
    </row>
    <row r="54" spans="12:17" s="65" customFormat="1" ht="9">
      <c r="L54" s="71"/>
      <c r="M54" s="71"/>
      <c r="N54" s="71"/>
      <c r="O54" s="71"/>
      <c r="P54" s="71"/>
      <c r="Q54" s="71"/>
    </row>
    <row r="55" spans="16:17" s="65" customFormat="1" ht="9">
      <c r="P55" s="71"/>
      <c r="Q55" s="71"/>
    </row>
  </sheetData>
  <sheetProtection/>
  <mergeCells count="6">
    <mergeCell ref="M3:O3"/>
    <mergeCell ref="A6:G10"/>
    <mergeCell ref="H6:I6"/>
    <mergeCell ref="J6:K6"/>
    <mergeCell ref="A23:B23"/>
    <mergeCell ref="C23:D23"/>
  </mergeCells>
  <printOptions/>
  <pageMargins left="0.7" right="0.7" top="0.62" bottom="0.61" header="0.3" footer="0.3"/>
  <pageSetup horizontalDpi="600" verticalDpi="600" orientation="landscape" paperSize="9" r:id="rId1"/>
  <headerFooter>
    <oddHeader>&amp;L&amp;8&amp;USection 5. Social welfare and subsidy</oddHeader>
    <oddFooter>&amp;L&amp;18 21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W22" sqref="W22"/>
    </sheetView>
  </sheetViews>
  <sheetFormatPr defaultColWidth="9.00390625" defaultRowHeight="12.75"/>
  <cols>
    <col min="1" max="2" width="4.125" style="545" customWidth="1"/>
    <col min="3" max="3" width="8.875" style="545" customWidth="1"/>
    <col min="4" max="4" width="8.125" style="545" customWidth="1"/>
    <col min="5" max="5" width="6.75390625" style="545" customWidth="1"/>
    <col min="6" max="6" width="8.75390625" style="545" customWidth="1"/>
    <col min="7" max="7" width="9.00390625" style="545" customWidth="1"/>
    <col min="8" max="8" width="6.75390625" style="545" customWidth="1"/>
    <col min="9" max="9" width="9.00390625" style="545" hidden="1" customWidth="1"/>
    <col min="10" max="10" width="9.00390625" style="545" customWidth="1"/>
    <col min="11" max="11" width="9.125" style="545" customWidth="1"/>
    <col min="12" max="12" width="6.00390625" style="545" customWidth="1"/>
    <col min="13" max="13" width="8.75390625" style="545" customWidth="1"/>
    <col min="14" max="14" width="7.25390625" style="546" customWidth="1"/>
    <col min="15" max="15" width="8.125" style="546" customWidth="1"/>
    <col min="16" max="16" width="7.375" style="546" customWidth="1"/>
    <col min="17" max="17" width="7.00390625" style="546" customWidth="1"/>
    <col min="18" max="19" width="6.75390625" style="546" customWidth="1"/>
    <col min="20" max="20" width="13.00390625" style="545" customWidth="1"/>
    <col min="21" max="21" width="0.12890625" style="545" hidden="1" customWidth="1"/>
    <col min="22" max="22" width="4.25390625" style="545" hidden="1" customWidth="1"/>
    <col min="23" max="23" width="9.125" style="545" customWidth="1"/>
    <col min="24" max="24" width="9.00390625" style="545" customWidth="1"/>
    <col min="25" max="25" width="6.75390625" style="545" customWidth="1"/>
    <col min="26" max="26" width="8.125" style="545" customWidth="1"/>
    <col min="27" max="27" width="23.25390625" style="545" hidden="1" customWidth="1"/>
    <col min="28" max="28" width="8.125" style="545" hidden="1" customWidth="1"/>
    <col min="29" max="29" width="0.12890625" style="545" hidden="1" customWidth="1"/>
    <col min="30" max="30" width="9.125" style="545" customWidth="1"/>
    <col min="31" max="31" width="5.75390625" style="545" customWidth="1"/>
    <col min="32" max="32" width="9.875" style="545" customWidth="1"/>
    <col min="33" max="33" width="8.375" style="545" customWidth="1"/>
    <col min="34" max="34" width="6.75390625" style="545" customWidth="1"/>
    <col min="35" max="35" width="9.125" style="545" customWidth="1"/>
    <col min="36" max="36" width="6.375" style="545" customWidth="1"/>
    <col min="37" max="37" width="7.25390625" style="545" customWidth="1"/>
    <col min="38" max="38" width="8.125" style="545" customWidth="1"/>
    <col min="39" max="39" width="8.375" style="545" customWidth="1"/>
    <col min="40" max="40" width="9.375" style="261" customWidth="1"/>
    <col min="41" max="41" width="11.00390625" style="545" customWidth="1"/>
    <col min="42" max="42" width="10.00390625" style="545" customWidth="1"/>
    <col min="43" max="43" width="8.875" style="545" customWidth="1"/>
    <col min="44" max="44" width="8.25390625" style="545" customWidth="1"/>
    <col min="45" max="45" width="17.875" style="545" customWidth="1"/>
    <col min="46" max="16384" width="9.125" style="545" customWidth="1"/>
  </cols>
  <sheetData>
    <row r="1" spans="5:56" ht="11.25" customHeight="1">
      <c r="E1" s="595" t="s">
        <v>1337</v>
      </c>
      <c r="F1" s="595"/>
      <c r="G1" s="595"/>
      <c r="H1" s="595"/>
      <c r="I1" s="596"/>
      <c r="J1" s="596"/>
      <c r="K1" s="596"/>
      <c r="L1" s="596"/>
      <c r="M1" s="595"/>
      <c r="T1" s="545" t="s">
        <v>1336</v>
      </c>
      <c r="AF1" s="261"/>
      <c r="AG1" s="261"/>
      <c r="AH1" s="261"/>
      <c r="AI1" s="261"/>
      <c r="AJ1" s="261"/>
      <c r="AK1" s="261"/>
      <c r="AL1" s="261"/>
      <c r="AM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1"/>
      <c r="BB1" s="261"/>
      <c r="BC1" s="261"/>
      <c r="BD1" s="261"/>
    </row>
    <row r="2" spans="5:56" ht="10.5">
      <c r="E2" s="599" t="s">
        <v>1335</v>
      </c>
      <c r="F2" s="595"/>
      <c r="G2" s="595"/>
      <c r="H2" s="595"/>
      <c r="I2" s="595"/>
      <c r="J2" s="595"/>
      <c r="K2" s="595"/>
      <c r="L2" s="595"/>
      <c r="M2" s="595"/>
      <c r="AF2" s="261"/>
      <c r="AG2" s="261"/>
      <c r="AH2" s="261"/>
      <c r="AI2" s="261"/>
      <c r="AJ2" s="261"/>
      <c r="AK2" s="261"/>
      <c r="AL2" s="261"/>
      <c r="AM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</row>
    <row r="3" spans="6:56" ht="8.25" customHeight="1">
      <c r="F3" s="581"/>
      <c r="G3" s="581"/>
      <c r="H3" s="581"/>
      <c r="I3" s="581"/>
      <c r="J3" s="581"/>
      <c r="K3" s="598"/>
      <c r="P3" s="545"/>
      <c r="Q3" s="267"/>
      <c r="R3" s="267"/>
      <c r="S3" s="267"/>
      <c r="T3" s="261"/>
      <c r="U3" s="261"/>
      <c r="V3" s="261"/>
      <c r="W3" s="261"/>
      <c r="X3" s="261"/>
      <c r="Z3" s="545" t="s">
        <v>450</v>
      </c>
      <c r="AF3" s="261"/>
      <c r="AG3" s="261"/>
      <c r="AH3" s="261"/>
      <c r="AI3" s="261"/>
      <c r="AJ3" s="261"/>
      <c r="AK3" s="261"/>
      <c r="AL3" s="261"/>
      <c r="AM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</row>
    <row r="4" spans="4:56" ht="10.5">
      <c r="D4" s="595" t="s">
        <v>1334</v>
      </c>
      <c r="E4" s="595"/>
      <c r="F4" s="595"/>
      <c r="G4" s="595"/>
      <c r="H4" s="595"/>
      <c r="I4" s="595"/>
      <c r="J4" s="595"/>
      <c r="K4" s="595"/>
      <c r="L4" s="595"/>
      <c r="M4" s="595"/>
      <c r="N4" s="596"/>
      <c r="O4" s="596"/>
      <c r="P4" s="595"/>
      <c r="Q4" s="597"/>
      <c r="R4" s="597"/>
      <c r="S4" s="597"/>
      <c r="T4" s="261"/>
      <c r="U4" s="261"/>
      <c r="V4" s="261"/>
      <c r="W4" s="261"/>
      <c r="X4" s="261"/>
      <c r="AF4" s="261"/>
      <c r="AG4" s="261"/>
      <c r="AH4" s="261"/>
      <c r="AI4" s="261"/>
      <c r="AJ4" s="261"/>
      <c r="AK4" s="261"/>
      <c r="AL4" s="261"/>
      <c r="AM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</row>
    <row r="5" spans="1:56" ht="9.75" customHeight="1">
      <c r="A5" s="546"/>
      <c r="B5" s="546"/>
      <c r="D5" s="595" t="s">
        <v>1333</v>
      </c>
      <c r="E5" s="595"/>
      <c r="F5" s="595"/>
      <c r="G5" s="595"/>
      <c r="H5" s="595"/>
      <c r="I5" s="596"/>
      <c r="J5" s="596"/>
      <c r="K5" s="596"/>
      <c r="L5" s="261" t="s">
        <v>1332</v>
      </c>
      <c r="M5" s="261"/>
      <c r="O5" s="545"/>
      <c r="P5" s="545"/>
      <c r="Q5" s="261"/>
      <c r="R5" s="261"/>
      <c r="S5" s="261"/>
      <c r="T5" s="261"/>
      <c r="U5" s="261"/>
      <c r="V5" s="261"/>
      <c r="W5" s="261"/>
      <c r="X5" s="261"/>
      <c r="AF5" s="261"/>
      <c r="AG5" s="261"/>
      <c r="AH5" s="261"/>
      <c r="AI5" s="261"/>
      <c r="AJ5" s="261"/>
      <c r="AK5" s="261"/>
      <c r="AL5" s="261"/>
      <c r="AM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</row>
    <row r="6" spans="1:56" ht="9.75" customHeight="1">
      <c r="A6" s="546"/>
      <c r="B6" s="546"/>
      <c r="D6" s="595"/>
      <c r="E6" s="595"/>
      <c r="F6" s="595"/>
      <c r="G6" s="595"/>
      <c r="H6" s="595"/>
      <c r="I6" s="596"/>
      <c r="J6" s="596"/>
      <c r="K6" s="596"/>
      <c r="L6" s="265"/>
      <c r="M6" s="265"/>
      <c r="N6" s="596"/>
      <c r="O6" s="595"/>
      <c r="P6" s="595"/>
      <c r="Q6" s="265"/>
      <c r="R6" s="265"/>
      <c r="S6" s="265"/>
      <c r="T6" s="261"/>
      <c r="U6" s="261"/>
      <c r="V6" s="261"/>
      <c r="W6" s="261"/>
      <c r="X6" s="261"/>
      <c r="AF6" s="261"/>
      <c r="AG6" s="261"/>
      <c r="AH6" s="261"/>
      <c r="AI6" s="261"/>
      <c r="AJ6" s="261"/>
      <c r="AK6" s="261"/>
      <c r="AL6" s="261"/>
      <c r="AM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</row>
    <row r="7" spans="1:59" ht="16.5" customHeight="1">
      <c r="A7" s="594"/>
      <c r="B7" s="593"/>
      <c r="C7" s="1289" t="s">
        <v>1331</v>
      </c>
      <c r="D7" s="1290"/>
      <c r="E7" s="1290"/>
      <c r="F7" s="1290"/>
      <c r="G7" s="1290"/>
      <c r="H7" s="1291"/>
      <c r="I7" s="1289" t="s">
        <v>1330</v>
      </c>
      <c r="J7" s="1290"/>
      <c r="K7" s="1290"/>
      <c r="L7" s="1290"/>
      <c r="M7" s="1290"/>
      <c r="N7" s="1290"/>
      <c r="O7" s="1290"/>
      <c r="P7" s="1290"/>
      <c r="Q7" s="1290"/>
      <c r="R7" s="1290"/>
      <c r="S7" s="549"/>
      <c r="U7" s="261"/>
      <c r="V7" s="261"/>
      <c r="W7" s="261"/>
      <c r="X7" s="261"/>
      <c r="AA7" s="545" t="s">
        <v>1329</v>
      </c>
      <c r="AF7" s="261"/>
      <c r="AG7" s="261"/>
      <c r="AH7" s="261"/>
      <c r="AI7" s="261"/>
      <c r="AJ7" s="261"/>
      <c r="AK7" s="261"/>
      <c r="AL7" s="261"/>
      <c r="AM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G7" s="592" t="s">
        <v>1328</v>
      </c>
    </row>
    <row r="8" spans="1:56" ht="10.5">
      <c r="A8" s="591" t="s">
        <v>541</v>
      </c>
      <c r="B8" s="590" t="s">
        <v>40</v>
      </c>
      <c r="C8" s="1292" t="s">
        <v>1327</v>
      </c>
      <c r="D8" s="1293"/>
      <c r="E8" s="1294"/>
      <c r="F8" s="1292" t="s">
        <v>1326</v>
      </c>
      <c r="G8" s="1293"/>
      <c r="H8" s="1294"/>
      <c r="I8" s="1292" t="s">
        <v>1325</v>
      </c>
      <c r="J8" s="1293"/>
      <c r="K8" s="1293"/>
      <c r="L8" s="1294"/>
      <c r="M8" s="1289" t="s">
        <v>1324</v>
      </c>
      <c r="N8" s="1290"/>
      <c r="O8" s="1290"/>
      <c r="P8" s="1295" t="s">
        <v>1323</v>
      </c>
      <c r="Q8" s="1295"/>
      <c r="R8" s="1295"/>
      <c r="S8" s="590"/>
      <c r="U8" s="261"/>
      <c r="V8" s="261"/>
      <c r="W8" s="261"/>
      <c r="X8" s="261"/>
      <c r="Y8" s="261"/>
      <c r="Z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</row>
    <row r="9" spans="1:163" ht="10.5">
      <c r="A9" s="589"/>
      <c r="B9" s="267"/>
      <c r="C9" s="1296" t="s">
        <v>1322</v>
      </c>
      <c r="D9" s="1297"/>
      <c r="E9" s="1298"/>
      <c r="F9" s="1299" t="s">
        <v>1321</v>
      </c>
      <c r="G9" s="1300"/>
      <c r="H9" s="1301"/>
      <c r="I9" s="1299" t="s">
        <v>1320</v>
      </c>
      <c r="J9" s="1300"/>
      <c r="K9" s="1300"/>
      <c r="L9" s="1301"/>
      <c r="M9" s="1302" t="s">
        <v>1319</v>
      </c>
      <c r="N9" s="1303"/>
      <c r="O9" s="1304"/>
      <c r="P9" s="1289" t="s">
        <v>1318</v>
      </c>
      <c r="Q9" s="1290"/>
      <c r="R9" s="1290"/>
      <c r="S9" s="549"/>
      <c r="U9" s="267"/>
      <c r="V9" s="267"/>
      <c r="W9" s="261"/>
      <c r="X9" s="261"/>
      <c r="AF9" s="261"/>
      <c r="AG9" s="261"/>
      <c r="AH9" s="261"/>
      <c r="AI9" s="261"/>
      <c r="AJ9" s="261"/>
      <c r="AK9" s="261"/>
      <c r="AL9" s="261"/>
      <c r="AM9" s="261"/>
      <c r="AO9" s="267"/>
      <c r="AP9" s="267"/>
      <c r="AQ9" s="267"/>
      <c r="AR9" s="261"/>
      <c r="AS9" s="261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6"/>
      <c r="BP9" s="546"/>
      <c r="BQ9" s="546"/>
      <c r="BR9" s="546"/>
      <c r="BS9" s="546"/>
      <c r="BT9" s="546"/>
      <c r="BU9" s="546"/>
      <c r="BV9" s="546"/>
      <c r="BW9" s="546"/>
      <c r="BX9" s="546"/>
      <c r="BY9" s="546"/>
      <c r="BZ9" s="546"/>
      <c r="CA9" s="546"/>
      <c r="CB9" s="546"/>
      <c r="CC9" s="546"/>
      <c r="CD9" s="546"/>
      <c r="CE9" s="546"/>
      <c r="CF9" s="546"/>
      <c r="CG9" s="546"/>
      <c r="CH9" s="546"/>
      <c r="CI9" s="546"/>
      <c r="CJ9" s="546"/>
      <c r="CK9" s="546"/>
      <c r="CL9" s="546"/>
      <c r="CM9" s="546"/>
      <c r="CN9" s="546"/>
      <c r="CO9" s="546"/>
      <c r="CP9" s="546"/>
      <c r="CQ9" s="546"/>
      <c r="CR9" s="546"/>
      <c r="CS9" s="546"/>
      <c r="CT9" s="546"/>
      <c r="CU9" s="546"/>
      <c r="CV9" s="546"/>
      <c r="CW9" s="546"/>
      <c r="CX9" s="546"/>
      <c r="CY9" s="546"/>
      <c r="CZ9" s="546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6"/>
      <c r="DL9" s="546"/>
      <c r="DM9" s="546"/>
      <c r="DN9" s="546"/>
      <c r="DO9" s="546"/>
      <c r="DP9" s="546"/>
      <c r="DQ9" s="546"/>
      <c r="DR9" s="546"/>
      <c r="DS9" s="546"/>
      <c r="DT9" s="546"/>
      <c r="DU9" s="546"/>
      <c r="DV9" s="546"/>
      <c r="DW9" s="546"/>
      <c r="DX9" s="546"/>
      <c r="DY9" s="546"/>
      <c r="DZ9" s="546"/>
      <c r="EA9" s="546"/>
      <c r="EB9" s="546"/>
      <c r="EC9" s="546"/>
      <c r="ED9" s="546"/>
      <c r="EE9" s="546"/>
      <c r="EF9" s="546"/>
      <c r="EG9" s="546"/>
      <c r="EH9" s="546"/>
      <c r="EI9" s="546"/>
      <c r="EJ9" s="546"/>
      <c r="EK9" s="546"/>
      <c r="EL9" s="546"/>
      <c r="EM9" s="546"/>
      <c r="EN9" s="546"/>
      <c r="EO9" s="546"/>
      <c r="EP9" s="546"/>
      <c r="EQ9" s="546"/>
      <c r="ER9" s="546"/>
      <c r="ES9" s="546"/>
      <c r="ET9" s="546"/>
      <c r="EU9" s="546"/>
      <c r="EV9" s="546"/>
      <c r="EW9" s="546"/>
      <c r="EX9" s="546"/>
      <c r="EY9" s="546"/>
      <c r="EZ9" s="546"/>
      <c r="FA9" s="546"/>
      <c r="FB9" s="546"/>
      <c r="FC9" s="546"/>
      <c r="FD9" s="546"/>
      <c r="FE9" s="546"/>
      <c r="FF9" s="546"/>
      <c r="FG9" s="546"/>
    </row>
    <row r="10" spans="1:163" ht="10.5">
      <c r="A10" s="588"/>
      <c r="B10" s="588"/>
      <c r="C10" s="587" t="s">
        <v>1315</v>
      </c>
      <c r="D10" s="586" t="s">
        <v>1314</v>
      </c>
      <c r="E10" s="586" t="s">
        <v>1300</v>
      </c>
      <c r="F10" s="586" t="s">
        <v>1315</v>
      </c>
      <c r="G10" s="586" t="s">
        <v>1314</v>
      </c>
      <c r="H10" s="586" t="s">
        <v>1300</v>
      </c>
      <c r="I10" s="586" t="s">
        <v>1315</v>
      </c>
      <c r="J10" s="586" t="s">
        <v>1317</v>
      </c>
      <c r="K10" s="564" t="s">
        <v>1314</v>
      </c>
      <c r="L10" s="564" t="s">
        <v>1316</v>
      </c>
      <c r="M10" s="586" t="s">
        <v>1315</v>
      </c>
      <c r="N10" s="586" t="s">
        <v>1314</v>
      </c>
      <c r="O10" s="564" t="s">
        <v>1316</v>
      </c>
      <c r="P10" s="586" t="s">
        <v>1315</v>
      </c>
      <c r="Q10" s="586" t="s">
        <v>1314</v>
      </c>
      <c r="R10" s="578" t="s">
        <v>1313</v>
      </c>
      <c r="S10" s="549"/>
      <c r="U10" s="267"/>
      <c r="V10" s="267"/>
      <c r="W10" s="261"/>
      <c r="X10" s="261"/>
      <c r="AF10" s="261"/>
      <c r="AG10" s="261"/>
      <c r="AH10" s="261"/>
      <c r="AI10" s="261"/>
      <c r="AJ10" s="261"/>
      <c r="AK10" s="261"/>
      <c r="AL10" s="261"/>
      <c r="AM10" s="261"/>
      <c r="AO10" s="261"/>
      <c r="AP10" s="267"/>
      <c r="AQ10" s="267"/>
      <c r="AR10" s="267"/>
      <c r="AS10" s="261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546"/>
      <c r="BF10" s="546"/>
      <c r="BG10" s="546"/>
      <c r="BH10" s="546"/>
      <c r="BI10" s="546"/>
      <c r="BJ10" s="546"/>
      <c r="BK10" s="546"/>
      <c r="BL10" s="546"/>
      <c r="BM10" s="546"/>
      <c r="BN10" s="546"/>
      <c r="BO10" s="546"/>
      <c r="BP10" s="546"/>
      <c r="BQ10" s="546"/>
      <c r="BR10" s="546"/>
      <c r="BS10" s="546"/>
      <c r="BT10" s="546"/>
      <c r="BU10" s="546"/>
      <c r="BV10" s="546"/>
      <c r="BW10" s="546"/>
      <c r="BX10" s="546"/>
      <c r="BY10" s="546"/>
      <c r="BZ10" s="546"/>
      <c r="CA10" s="546"/>
      <c r="CB10" s="546"/>
      <c r="CC10" s="546"/>
      <c r="CD10" s="546"/>
      <c r="CE10" s="546"/>
      <c r="CF10" s="546"/>
      <c r="CG10" s="546"/>
      <c r="CH10" s="546"/>
      <c r="CI10" s="546"/>
      <c r="CJ10" s="546"/>
      <c r="CK10" s="546"/>
      <c r="CL10" s="546"/>
      <c r="CM10" s="546"/>
      <c r="CN10" s="546"/>
      <c r="CO10" s="546"/>
      <c r="CP10" s="546"/>
      <c r="CQ10" s="546"/>
      <c r="CR10" s="546"/>
      <c r="CS10" s="546"/>
      <c r="CT10" s="546"/>
      <c r="CU10" s="546"/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6"/>
      <c r="DG10" s="546"/>
      <c r="DH10" s="546"/>
      <c r="DI10" s="546"/>
      <c r="DJ10" s="546"/>
      <c r="DK10" s="546"/>
      <c r="DL10" s="546"/>
      <c r="DM10" s="546"/>
      <c r="DN10" s="546"/>
      <c r="DO10" s="546"/>
      <c r="DP10" s="546"/>
      <c r="DQ10" s="546"/>
      <c r="DR10" s="546"/>
      <c r="DS10" s="546"/>
      <c r="DT10" s="546"/>
      <c r="DU10" s="546"/>
      <c r="DV10" s="546"/>
      <c r="DW10" s="546"/>
      <c r="DX10" s="546"/>
      <c r="DY10" s="546"/>
      <c r="DZ10" s="546"/>
      <c r="EA10" s="546"/>
      <c r="EB10" s="546"/>
      <c r="EC10" s="546"/>
      <c r="ED10" s="546"/>
      <c r="EE10" s="546"/>
      <c r="EF10" s="546"/>
      <c r="EG10" s="546"/>
      <c r="EH10" s="546"/>
      <c r="EI10" s="546"/>
      <c r="EJ10" s="546"/>
      <c r="EK10" s="546"/>
      <c r="EL10" s="546"/>
      <c r="EM10" s="546"/>
      <c r="EN10" s="546"/>
      <c r="EO10" s="546"/>
      <c r="EP10" s="546"/>
      <c r="EQ10" s="546"/>
      <c r="ER10" s="546"/>
      <c r="ES10" s="546"/>
      <c r="ET10" s="546"/>
      <c r="EU10" s="546"/>
      <c r="EV10" s="546"/>
      <c r="EW10" s="546"/>
      <c r="EX10" s="546"/>
      <c r="EY10" s="546"/>
      <c r="EZ10" s="546"/>
      <c r="FA10" s="546"/>
      <c r="FB10" s="546"/>
      <c r="FC10" s="546"/>
      <c r="FD10" s="546"/>
      <c r="FE10" s="546"/>
      <c r="FF10" s="546"/>
      <c r="FG10" s="546"/>
    </row>
    <row r="11" spans="1:163" ht="10.5">
      <c r="A11" s="545" t="s">
        <v>528</v>
      </c>
      <c r="B11" s="583" t="s">
        <v>469</v>
      </c>
      <c r="C11" s="267">
        <v>134081.4</v>
      </c>
      <c r="D11" s="267">
        <v>105562.4</v>
      </c>
      <c r="E11" s="582">
        <f>D11/C11*100</f>
        <v>78.73008485889915</v>
      </c>
      <c r="F11" s="267">
        <v>30166.7</v>
      </c>
      <c r="G11" s="267">
        <v>20380.9</v>
      </c>
      <c r="H11" s="582">
        <f>G11/F11*100</f>
        <v>67.56091982218805</v>
      </c>
      <c r="I11" s="585">
        <v>332700</v>
      </c>
      <c r="J11" s="574">
        <v>412000</v>
      </c>
      <c r="K11" s="574">
        <f>J11</f>
        <v>412000</v>
      </c>
      <c r="L11" s="574">
        <f>K11-J11</f>
        <v>0</v>
      </c>
      <c r="M11" s="549"/>
      <c r="N11" s="549"/>
      <c r="O11" s="574">
        <f>M11-N11</f>
        <v>0</v>
      </c>
      <c r="P11" s="546">
        <v>3315</v>
      </c>
      <c r="Q11" s="267">
        <v>2045.3</v>
      </c>
      <c r="R11" s="574">
        <f>Q11/P11*100</f>
        <v>61.698340874811464</v>
      </c>
      <c r="S11" s="574"/>
      <c r="U11" s="267"/>
      <c r="V11" s="267"/>
      <c r="W11" s="261"/>
      <c r="X11" s="261"/>
      <c r="AF11" s="261"/>
      <c r="AG11" s="261"/>
      <c r="AH11" s="261"/>
      <c r="AI11" s="261"/>
      <c r="AJ11" s="261"/>
      <c r="AK11" s="261"/>
      <c r="AL11" s="261"/>
      <c r="AM11" s="261"/>
      <c r="AO11" s="261"/>
      <c r="AP11" s="267"/>
      <c r="AQ11" s="267"/>
      <c r="AR11" s="261"/>
      <c r="AS11" s="261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6"/>
      <c r="BR11" s="546"/>
      <c r="BS11" s="546"/>
      <c r="BT11" s="546"/>
      <c r="BU11" s="546"/>
      <c r="BV11" s="546"/>
      <c r="BW11" s="546"/>
      <c r="BX11" s="546"/>
      <c r="BY11" s="546"/>
      <c r="BZ11" s="546"/>
      <c r="CA11" s="546"/>
      <c r="CB11" s="546"/>
      <c r="CC11" s="546"/>
      <c r="CD11" s="546"/>
      <c r="CE11" s="546"/>
      <c r="CF11" s="546"/>
      <c r="CG11" s="546"/>
      <c r="CH11" s="546"/>
      <c r="CI11" s="546"/>
      <c r="CJ11" s="546"/>
      <c r="CK11" s="546"/>
      <c r="CL11" s="546"/>
      <c r="CM11" s="546"/>
      <c r="CN11" s="546"/>
      <c r="CO11" s="546"/>
      <c r="CP11" s="546"/>
      <c r="CQ11" s="546"/>
      <c r="CR11" s="546"/>
      <c r="CS11" s="546"/>
      <c r="CT11" s="546"/>
      <c r="CU11" s="546"/>
      <c r="CV11" s="546"/>
      <c r="CW11" s="546"/>
      <c r="CX11" s="546"/>
      <c r="CY11" s="546"/>
      <c r="CZ11" s="546"/>
      <c r="DA11" s="546"/>
      <c r="DB11" s="546"/>
      <c r="DC11" s="546"/>
      <c r="DD11" s="546"/>
      <c r="DE11" s="546"/>
      <c r="DF11" s="546"/>
      <c r="DG11" s="546"/>
      <c r="DH11" s="546"/>
      <c r="DI11" s="546"/>
      <c r="DJ11" s="546"/>
      <c r="DK11" s="546"/>
      <c r="DL11" s="546"/>
      <c r="DM11" s="546"/>
      <c r="DN11" s="546"/>
      <c r="DO11" s="546"/>
      <c r="DP11" s="546"/>
      <c r="DQ11" s="546"/>
      <c r="DR11" s="546"/>
      <c r="DS11" s="546"/>
      <c r="DT11" s="546"/>
      <c r="DU11" s="546"/>
      <c r="DV11" s="546"/>
      <c r="DW11" s="546"/>
      <c r="DX11" s="546"/>
      <c r="DY11" s="546"/>
      <c r="DZ11" s="546"/>
      <c r="EA11" s="546"/>
      <c r="EB11" s="546"/>
      <c r="EC11" s="546"/>
      <c r="ED11" s="546"/>
      <c r="EE11" s="546"/>
      <c r="EF11" s="546"/>
      <c r="EG11" s="546"/>
      <c r="EH11" s="546"/>
      <c r="EI11" s="546"/>
      <c r="EJ11" s="546"/>
      <c r="EK11" s="546"/>
      <c r="EL11" s="546"/>
      <c r="EM11" s="546"/>
      <c r="EN11" s="546"/>
      <c r="EO11" s="546"/>
      <c r="EP11" s="546"/>
      <c r="EQ11" s="546"/>
      <c r="ER11" s="546"/>
      <c r="ES11" s="546"/>
      <c r="ET11" s="546"/>
      <c r="EU11" s="546"/>
      <c r="EV11" s="546"/>
      <c r="EW11" s="546"/>
      <c r="EX11" s="546"/>
      <c r="EY11" s="546"/>
      <c r="EZ11" s="546"/>
      <c r="FA11" s="546"/>
      <c r="FB11" s="546"/>
      <c r="FC11" s="546"/>
      <c r="FD11" s="546"/>
      <c r="FE11" s="546"/>
      <c r="FF11" s="546"/>
      <c r="FG11" s="546"/>
    </row>
    <row r="12" spans="1:163" ht="10.5">
      <c r="A12" s="545" t="s">
        <v>529</v>
      </c>
      <c r="B12" s="583" t="s">
        <v>193</v>
      </c>
      <c r="C12" s="267">
        <v>107286.2</v>
      </c>
      <c r="D12" s="267">
        <v>91621.6</v>
      </c>
      <c r="E12" s="582">
        <f>D12/C12*100</f>
        <v>85.3992405360615</v>
      </c>
      <c r="F12" s="267">
        <v>23611.3</v>
      </c>
      <c r="G12" s="267">
        <v>16867.6</v>
      </c>
      <c r="H12" s="582">
        <f>G12/F12*100</f>
        <v>71.43867554941913</v>
      </c>
      <c r="I12" s="549">
        <v>220900</v>
      </c>
      <c r="J12" s="574">
        <v>209000</v>
      </c>
      <c r="K12" s="574">
        <f>J12</f>
        <v>209000</v>
      </c>
      <c r="L12" s="574">
        <f>K12-J12</f>
        <v>0</v>
      </c>
      <c r="M12" s="549"/>
      <c r="N12" s="549"/>
      <c r="O12" s="574">
        <f>M12-N12</f>
        <v>0</v>
      </c>
      <c r="P12" s="546">
        <v>1560</v>
      </c>
      <c r="Q12" s="267">
        <v>764.4</v>
      </c>
      <c r="R12" s="574">
        <f>Q12/P12*100</f>
        <v>49</v>
      </c>
      <c r="S12" s="574"/>
      <c r="T12" s="261"/>
      <c r="U12" s="267"/>
      <c r="V12" s="267"/>
      <c r="W12" s="261"/>
      <c r="X12" s="261"/>
      <c r="AF12" s="261"/>
      <c r="AG12" s="261"/>
      <c r="AH12" s="261"/>
      <c r="AI12" s="267"/>
      <c r="AJ12" s="1305"/>
      <c r="AK12" s="1305"/>
      <c r="AL12" s="1305"/>
      <c r="AM12" s="1305"/>
      <c r="AN12" s="1305"/>
      <c r="AO12" s="1305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546"/>
      <c r="BF12" s="546"/>
      <c r="BG12" s="546"/>
      <c r="BH12" s="546"/>
      <c r="BI12" s="546"/>
      <c r="BJ12" s="546"/>
      <c r="BK12" s="546"/>
      <c r="BL12" s="546"/>
      <c r="BM12" s="546"/>
      <c r="BN12" s="546"/>
      <c r="BO12" s="546"/>
      <c r="BP12" s="546"/>
      <c r="BQ12" s="546"/>
      <c r="BR12" s="546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6"/>
      <c r="CD12" s="546"/>
      <c r="CE12" s="546"/>
      <c r="CF12" s="546"/>
      <c r="CG12" s="546"/>
      <c r="CH12" s="546"/>
      <c r="CI12" s="546"/>
      <c r="CJ12" s="546"/>
      <c r="CK12" s="546"/>
      <c r="CL12" s="546"/>
      <c r="CM12" s="546"/>
      <c r="CN12" s="546"/>
      <c r="CO12" s="546"/>
      <c r="CP12" s="546"/>
      <c r="CQ12" s="546"/>
      <c r="CR12" s="546"/>
      <c r="CS12" s="546"/>
      <c r="CT12" s="546"/>
      <c r="CU12" s="546"/>
      <c r="CV12" s="546"/>
      <c r="CW12" s="546"/>
      <c r="CX12" s="546"/>
      <c r="CY12" s="546"/>
      <c r="CZ12" s="546"/>
      <c r="DA12" s="546"/>
      <c r="DB12" s="546"/>
      <c r="DC12" s="546"/>
      <c r="DD12" s="546"/>
      <c r="DE12" s="546"/>
      <c r="DF12" s="546"/>
      <c r="DG12" s="546"/>
      <c r="DH12" s="546"/>
      <c r="DI12" s="546"/>
      <c r="DJ12" s="546"/>
      <c r="DK12" s="546"/>
      <c r="DL12" s="546"/>
      <c r="DM12" s="546"/>
      <c r="DN12" s="546"/>
      <c r="DO12" s="546"/>
      <c r="DP12" s="546"/>
      <c r="DQ12" s="546"/>
      <c r="DR12" s="546"/>
      <c r="DS12" s="546"/>
      <c r="DT12" s="546"/>
      <c r="DU12" s="546"/>
      <c r="DV12" s="546"/>
      <c r="DW12" s="546"/>
      <c r="DX12" s="546"/>
      <c r="DY12" s="546"/>
      <c r="DZ12" s="546"/>
      <c r="EA12" s="546"/>
      <c r="EB12" s="546"/>
      <c r="EC12" s="546"/>
      <c r="ED12" s="546"/>
      <c r="EE12" s="546"/>
      <c r="EF12" s="546"/>
      <c r="EG12" s="546"/>
      <c r="EH12" s="546"/>
      <c r="EI12" s="546"/>
      <c r="EJ12" s="546"/>
      <c r="EK12" s="546"/>
      <c r="EL12" s="546"/>
      <c r="EM12" s="546"/>
      <c r="EN12" s="546"/>
      <c r="EO12" s="546"/>
      <c r="EP12" s="546"/>
      <c r="EQ12" s="546"/>
      <c r="ER12" s="546"/>
      <c r="ES12" s="546"/>
      <c r="ET12" s="546"/>
      <c r="EU12" s="546"/>
      <c r="EV12" s="546"/>
      <c r="EW12" s="546"/>
      <c r="EX12" s="546"/>
      <c r="EY12" s="546"/>
      <c r="EZ12" s="546"/>
      <c r="FA12" s="546"/>
      <c r="FB12" s="546"/>
      <c r="FC12" s="546"/>
      <c r="FD12" s="546"/>
      <c r="FE12" s="546"/>
      <c r="FF12" s="546"/>
      <c r="FG12" s="546"/>
    </row>
    <row r="13" spans="1:163" ht="10.5">
      <c r="A13" s="545" t="s">
        <v>530</v>
      </c>
      <c r="B13" s="583" t="s">
        <v>194</v>
      </c>
      <c r="C13" s="267">
        <v>85102.8</v>
      </c>
      <c r="D13" s="267">
        <v>66908.5</v>
      </c>
      <c r="E13" s="582">
        <f>D13/C13*100</f>
        <v>78.62079743557203</v>
      </c>
      <c r="F13" s="267">
        <v>18861.7</v>
      </c>
      <c r="G13" s="267">
        <v>13038.6</v>
      </c>
      <c r="H13" s="582">
        <f>G13/F13*100</f>
        <v>69.12738512435253</v>
      </c>
      <c r="I13" s="549">
        <v>216200</v>
      </c>
      <c r="J13" s="574">
        <v>198030</v>
      </c>
      <c r="K13" s="574">
        <f>J13</f>
        <v>198030</v>
      </c>
      <c r="L13" s="574">
        <f>K13-J13</f>
        <v>0</v>
      </c>
      <c r="M13" s="549"/>
      <c r="N13" s="549"/>
      <c r="O13" s="574">
        <f>M13-N13</f>
        <v>0</v>
      </c>
      <c r="P13" s="546">
        <v>1365</v>
      </c>
      <c r="Q13" s="267">
        <v>842.4</v>
      </c>
      <c r="R13" s="574">
        <f>Q13/P13*100</f>
        <v>61.71428571428571</v>
      </c>
      <c r="S13" s="574"/>
      <c r="T13" s="261"/>
      <c r="U13" s="549"/>
      <c r="V13" s="559"/>
      <c r="W13" s="261"/>
      <c r="X13" s="261"/>
      <c r="AF13" s="261"/>
      <c r="AG13" s="261"/>
      <c r="AH13" s="261"/>
      <c r="AI13" s="549"/>
      <c r="AJ13" s="267"/>
      <c r="AK13" s="267"/>
      <c r="AL13" s="267"/>
      <c r="AM13" s="1305"/>
      <c r="AN13" s="1305"/>
      <c r="AO13" s="1305"/>
      <c r="AP13" s="1305"/>
      <c r="AQ13" s="1305"/>
      <c r="AR13" s="1305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  <c r="DG13" s="546"/>
      <c r="DH13" s="546"/>
      <c r="DI13" s="546"/>
      <c r="DJ13" s="546"/>
      <c r="DK13" s="546"/>
      <c r="DL13" s="546"/>
      <c r="DM13" s="546"/>
      <c r="DN13" s="546"/>
      <c r="DO13" s="546"/>
      <c r="DP13" s="546"/>
      <c r="DQ13" s="546"/>
      <c r="DR13" s="546"/>
      <c r="DS13" s="546"/>
      <c r="DT13" s="546"/>
      <c r="DU13" s="546"/>
      <c r="DV13" s="546"/>
      <c r="DW13" s="546"/>
      <c r="DX13" s="546"/>
      <c r="DY13" s="546"/>
      <c r="DZ13" s="546"/>
      <c r="EA13" s="546"/>
      <c r="EB13" s="546"/>
      <c r="EC13" s="546"/>
      <c r="ED13" s="546"/>
      <c r="EE13" s="546"/>
      <c r="EF13" s="546"/>
      <c r="EG13" s="546"/>
      <c r="EH13" s="546"/>
      <c r="EI13" s="546"/>
      <c r="EJ13" s="546"/>
      <c r="EK13" s="546"/>
      <c r="EL13" s="546"/>
      <c r="EM13" s="546"/>
      <c r="EN13" s="546"/>
      <c r="EO13" s="546"/>
      <c r="EP13" s="546"/>
      <c r="EQ13" s="546"/>
      <c r="ER13" s="546"/>
      <c r="ES13" s="546"/>
      <c r="ET13" s="546"/>
      <c r="EU13" s="546"/>
      <c r="EV13" s="546"/>
      <c r="EW13" s="546"/>
      <c r="EX13" s="546"/>
      <c r="EY13" s="546"/>
      <c r="EZ13" s="546"/>
      <c r="FA13" s="546"/>
      <c r="FB13" s="546"/>
      <c r="FC13" s="546"/>
      <c r="FD13" s="546"/>
      <c r="FE13" s="546"/>
      <c r="FF13" s="546"/>
      <c r="FG13" s="546"/>
    </row>
    <row r="14" spans="1:163" ht="10.5">
      <c r="A14" s="545" t="s">
        <v>531</v>
      </c>
      <c r="B14" s="583" t="s">
        <v>195</v>
      </c>
      <c r="C14" s="267">
        <v>132852.5</v>
      </c>
      <c r="D14" s="267">
        <v>122840.5</v>
      </c>
      <c r="E14" s="582">
        <f>D14/C14*100</f>
        <v>92.46382266046932</v>
      </c>
      <c r="F14" s="267">
        <v>29259</v>
      </c>
      <c r="G14" s="267">
        <v>24773.2</v>
      </c>
      <c r="H14" s="582">
        <f>G14/F14*100</f>
        <v>84.66864896271234</v>
      </c>
      <c r="I14" s="549">
        <v>342000</v>
      </c>
      <c r="J14" s="574">
        <v>361000</v>
      </c>
      <c r="K14" s="574">
        <f>J14</f>
        <v>361000</v>
      </c>
      <c r="L14" s="574">
        <f>K14-J14</f>
        <v>0</v>
      </c>
      <c r="M14" s="549">
        <v>13035.2</v>
      </c>
      <c r="N14" s="549">
        <v>12633.5</v>
      </c>
      <c r="O14" s="574">
        <f>N14-M14</f>
        <v>-401.7000000000007</v>
      </c>
      <c r="P14" s="546">
        <v>3510</v>
      </c>
      <c r="Q14" s="267">
        <v>2751.7</v>
      </c>
      <c r="R14" s="574">
        <f>Q14/P14*100</f>
        <v>78.39601139601139</v>
      </c>
      <c r="S14" s="574"/>
      <c r="T14" s="261"/>
      <c r="U14" s="549"/>
      <c r="V14" s="559"/>
      <c r="W14" s="261"/>
      <c r="X14" s="261"/>
      <c r="AF14" s="261"/>
      <c r="AG14" s="261"/>
      <c r="AH14" s="261"/>
      <c r="AI14" s="549"/>
      <c r="AJ14" s="267"/>
      <c r="AK14" s="267"/>
      <c r="AL14" s="267"/>
      <c r="AM14" s="267"/>
      <c r="AN14" s="267"/>
      <c r="AO14" s="267"/>
      <c r="AP14" s="267"/>
      <c r="AQ14" s="267"/>
      <c r="AR14" s="267"/>
      <c r="AS14" s="549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6"/>
      <c r="DE14" s="546"/>
      <c r="DF14" s="546"/>
      <c r="DG14" s="546"/>
      <c r="DH14" s="546"/>
      <c r="DI14" s="546"/>
      <c r="DJ14" s="546"/>
      <c r="DK14" s="546"/>
      <c r="DL14" s="546"/>
      <c r="DM14" s="546"/>
      <c r="DN14" s="546"/>
      <c r="DO14" s="546"/>
      <c r="DP14" s="546"/>
      <c r="DQ14" s="546"/>
      <c r="DR14" s="546"/>
      <c r="DS14" s="546"/>
      <c r="DT14" s="546"/>
      <c r="DU14" s="546"/>
      <c r="DV14" s="546"/>
      <c r="DW14" s="546"/>
      <c r="DX14" s="546"/>
      <c r="DY14" s="546"/>
      <c r="DZ14" s="546"/>
      <c r="EA14" s="546"/>
      <c r="EB14" s="546"/>
      <c r="EC14" s="546"/>
      <c r="ED14" s="546"/>
      <c r="EE14" s="546"/>
      <c r="EF14" s="546"/>
      <c r="EG14" s="546"/>
      <c r="EH14" s="546"/>
      <c r="EI14" s="546"/>
      <c r="EJ14" s="546"/>
      <c r="EK14" s="546"/>
      <c r="EL14" s="546"/>
      <c r="EM14" s="546"/>
      <c r="EN14" s="546"/>
      <c r="EO14" s="546"/>
      <c r="EP14" s="546"/>
      <c r="EQ14" s="546"/>
      <c r="ER14" s="546"/>
      <c r="ES14" s="546"/>
      <c r="ET14" s="546"/>
      <c r="EU14" s="546"/>
      <c r="EV14" s="546"/>
      <c r="EW14" s="546"/>
      <c r="EX14" s="546"/>
      <c r="EY14" s="546"/>
      <c r="EZ14" s="546"/>
      <c r="FA14" s="546"/>
      <c r="FB14" s="546"/>
      <c r="FC14" s="546"/>
      <c r="FD14" s="546"/>
      <c r="FE14" s="546"/>
      <c r="FF14" s="546"/>
      <c r="FG14" s="546"/>
    </row>
    <row r="15" spans="2:163" ht="9" customHeight="1">
      <c r="B15" s="583"/>
      <c r="C15" s="261"/>
      <c r="E15" s="582"/>
      <c r="H15" s="582"/>
      <c r="J15" s="574"/>
      <c r="K15" s="574"/>
      <c r="L15" s="574"/>
      <c r="N15" s="545"/>
      <c r="O15" s="574"/>
      <c r="Q15" s="267"/>
      <c r="R15" s="574"/>
      <c r="S15" s="574"/>
      <c r="T15" s="261"/>
      <c r="U15" s="549"/>
      <c r="V15" s="559"/>
      <c r="W15" s="261"/>
      <c r="X15" s="261"/>
      <c r="Z15" s="267"/>
      <c r="AA15" s="549">
        <v>5</v>
      </c>
      <c r="AB15" s="267"/>
      <c r="AC15" s="267"/>
      <c r="AD15" s="267"/>
      <c r="AE15" s="267"/>
      <c r="AF15" s="267"/>
      <c r="AG15" s="267"/>
      <c r="AH15" s="267"/>
      <c r="AI15" s="267"/>
      <c r="AJ15" s="549"/>
      <c r="AK15" s="549"/>
      <c r="AL15" s="267"/>
      <c r="AM15" s="549"/>
      <c r="AN15" s="549"/>
      <c r="AO15" s="267"/>
      <c r="AP15" s="549"/>
      <c r="AQ15" s="549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  <c r="DG15" s="546"/>
      <c r="DH15" s="546"/>
      <c r="DI15" s="546"/>
      <c r="DJ15" s="546"/>
      <c r="DK15" s="546"/>
      <c r="DL15" s="546"/>
      <c r="DM15" s="546"/>
      <c r="DN15" s="546"/>
      <c r="DO15" s="546"/>
      <c r="DP15" s="546"/>
      <c r="DQ15" s="546"/>
      <c r="DR15" s="546"/>
      <c r="DS15" s="546"/>
      <c r="DT15" s="546"/>
      <c r="DU15" s="546"/>
      <c r="DV15" s="546"/>
      <c r="DW15" s="546"/>
      <c r="DX15" s="546"/>
      <c r="DY15" s="546"/>
      <c r="DZ15" s="546"/>
      <c r="EA15" s="546"/>
      <c r="EB15" s="546"/>
      <c r="EC15" s="546"/>
      <c r="ED15" s="546"/>
      <c r="EE15" s="546"/>
      <c r="EF15" s="546"/>
      <c r="EG15" s="546"/>
      <c r="EH15" s="546"/>
      <c r="EI15" s="546"/>
      <c r="EJ15" s="546"/>
      <c r="EK15" s="546"/>
      <c r="EL15" s="546"/>
      <c r="EM15" s="546"/>
      <c r="EN15" s="546"/>
      <c r="EO15" s="546"/>
      <c r="EP15" s="546"/>
      <c r="EQ15" s="546"/>
      <c r="ER15" s="546"/>
      <c r="ES15" s="546"/>
      <c r="ET15" s="546"/>
      <c r="EU15" s="546"/>
      <c r="EV15" s="546"/>
      <c r="EW15" s="546"/>
      <c r="EX15" s="546"/>
      <c r="EY15" s="546"/>
      <c r="EZ15" s="546"/>
      <c r="FA15" s="546"/>
      <c r="FB15" s="546"/>
      <c r="FC15" s="546"/>
      <c r="FD15" s="546"/>
      <c r="FE15" s="546"/>
      <c r="FF15" s="546"/>
      <c r="FG15" s="546"/>
    </row>
    <row r="16" spans="1:163" ht="10.5">
      <c r="A16" s="545" t="s">
        <v>532</v>
      </c>
      <c r="B16" s="583" t="s">
        <v>196</v>
      </c>
      <c r="C16" s="267">
        <v>133168.2</v>
      </c>
      <c r="D16" s="267">
        <v>116370.3</v>
      </c>
      <c r="E16" s="582">
        <f>D16/C16*100</f>
        <v>87.38595250217394</v>
      </c>
      <c r="F16" s="267">
        <v>30462.4</v>
      </c>
      <c r="G16" s="267">
        <v>21648.8</v>
      </c>
      <c r="H16" s="582">
        <f>G16/F16*100</f>
        <v>71.06728294553285</v>
      </c>
      <c r="I16" s="549">
        <v>325700</v>
      </c>
      <c r="J16" s="574">
        <v>379200</v>
      </c>
      <c r="K16" s="574">
        <f>J16</f>
        <v>379200</v>
      </c>
      <c r="L16" s="574">
        <f>K16-J16</f>
        <v>0</v>
      </c>
      <c r="M16" s="549"/>
      <c r="N16" s="549"/>
      <c r="O16" s="574">
        <f>M16-N16</f>
        <v>0</v>
      </c>
      <c r="P16" s="546">
        <v>3120</v>
      </c>
      <c r="Q16" s="267">
        <v>1686.4</v>
      </c>
      <c r="R16" s="574">
        <f>Q16/P16*100</f>
        <v>54.05128205128206</v>
      </c>
      <c r="S16" s="574"/>
      <c r="T16" s="261"/>
      <c r="U16" s="549" t="s">
        <v>450</v>
      </c>
      <c r="V16" s="559">
        <v>4</v>
      </c>
      <c r="W16" s="261"/>
      <c r="Z16" s="267"/>
      <c r="AA16" s="549">
        <v>12</v>
      </c>
      <c r="AB16" s="267"/>
      <c r="AC16" s="267"/>
      <c r="AD16" s="267"/>
      <c r="AE16" s="267"/>
      <c r="AF16" s="267"/>
      <c r="AG16" s="267"/>
      <c r="AH16" s="267"/>
      <c r="AI16" s="267"/>
      <c r="AJ16" s="261"/>
      <c r="AK16" s="261"/>
      <c r="AL16" s="261"/>
      <c r="AM16" s="261"/>
      <c r="AO16" s="261"/>
      <c r="AP16" s="261"/>
      <c r="AQ16" s="261"/>
      <c r="AR16" s="261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546"/>
      <c r="BF16" s="546"/>
      <c r="BG16" s="546"/>
      <c r="BH16" s="546"/>
      <c r="BI16" s="546"/>
      <c r="BJ16" s="546"/>
      <c r="BK16" s="546"/>
      <c r="BL16" s="546"/>
      <c r="BM16" s="546"/>
      <c r="BN16" s="546"/>
      <c r="BO16" s="546"/>
      <c r="BP16" s="546"/>
      <c r="BQ16" s="546"/>
      <c r="BR16" s="546"/>
      <c r="BS16" s="546"/>
      <c r="BT16" s="546"/>
      <c r="BU16" s="546"/>
      <c r="BV16" s="546"/>
      <c r="BW16" s="546"/>
      <c r="BX16" s="546"/>
      <c r="BY16" s="546"/>
      <c r="BZ16" s="546"/>
      <c r="CA16" s="546"/>
      <c r="CB16" s="546"/>
      <c r="CC16" s="546"/>
      <c r="CD16" s="546"/>
      <c r="CE16" s="546"/>
      <c r="CF16" s="546"/>
      <c r="CG16" s="546"/>
      <c r="CH16" s="546"/>
      <c r="CI16" s="546"/>
      <c r="CJ16" s="546"/>
      <c r="CK16" s="546"/>
      <c r="CL16" s="546"/>
      <c r="CM16" s="546"/>
      <c r="CN16" s="546"/>
      <c r="CO16" s="546"/>
      <c r="CP16" s="546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6"/>
      <c r="DB16" s="546"/>
      <c r="DC16" s="546"/>
      <c r="DD16" s="546"/>
      <c r="DE16" s="546"/>
      <c r="DF16" s="546"/>
      <c r="DG16" s="546"/>
      <c r="DH16" s="546"/>
      <c r="DI16" s="546"/>
      <c r="DJ16" s="546"/>
      <c r="DK16" s="546"/>
      <c r="DL16" s="546"/>
      <c r="DM16" s="546"/>
      <c r="DN16" s="546"/>
      <c r="DO16" s="546"/>
      <c r="DP16" s="546"/>
      <c r="DQ16" s="546"/>
      <c r="DR16" s="546"/>
      <c r="DS16" s="546"/>
      <c r="DT16" s="546"/>
      <c r="DU16" s="546"/>
      <c r="DV16" s="546"/>
      <c r="DW16" s="546"/>
      <c r="DX16" s="546"/>
      <c r="DY16" s="546"/>
      <c r="DZ16" s="546"/>
      <c r="EA16" s="546"/>
      <c r="EB16" s="546"/>
      <c r="EC16" s="546"/>
      <c r="ED16" s="546"/>
      <c r="EE16" s="546"/>
      <c r="EF16" s="546"/>
      <c r="EG16" s="546"/>
      <c r="EH16" s="546"/>
      <c r="EI16" s="546"/>
      <c r="EJ16" s="546"/>
      <c r="EK16" s="546"/>
      <c r="EL16" s="546"/>
      <c r="EM16" s="546"/>
      <c r="EN16" s="546"/>
      <c r="EO16" s="546"/>
      <c r="EP16" s="546"/>
      <c r="EQ16" s="546"/>
      <c r="ER16" s="546"/>
      <c r="ES16" s="546"/>
      <c r="ET16" s="546"/>
      <c r="EU16" s="546"/>
      <c r="EV16" s="546"/>
      <c r="EW16" s="546"/>
      <c r="EX16" s="546"/>
      <c r="EY16" s="546"/>
      <c r="EZ16" s="546"/>
      <c r="FA16" s="546"/>
      <c r="FB16" s="546"/>
      <c r="FC16" s="546"/>
      <c r="FD16" s="546"/>
      <c r="FE16" s="546"/>
      <c r="FF16" s="546"/>
      <c r="FG16" s="546"/>
    </row>
    <row r="17" spans="1:163" ht="10.5">
      <c r="A17" s="545" t="s">
        <v>533</v>
      </c>
      <c r="B17" s="583" t="s">
        <v>197</v>
      </c>
      <c r="C17" s="267">
        <v>146137</v>
      </c>
      <c r="D17" s="267">
        <v>120714.3</v>
      </c>
      <c r="E17" s="582">
        <f>D17/C17*100</f>
        <v>82.60351587893553</v>
      </c>
      <c r="F17" s="267">
        <v>33048.7</v>
      </c>
      <c r="G17" s="267">
        <v>22795.7</v>
      </c>
      <c r="H17" s="582">
        <f>G17/F17*100</f>
        <v>68.97608680522987</v>
      </c>
      <c r="I17" s="549">
        <v>394700</v>
      </c>
      <c r="J17" s="574">
        <v>439000</v>
      </c>
      <c r="K17" s="574">
        <f>J17</f>
        <v>439000</v>
      </c>
      <c r="L17" s="574">
        <f>K17-J17</f>
        <v>0</v>
      </c>
      <c r="M17" s="549">
        <v>13035.2</v>
      </c>
      <c r="N17" s="549">
        <v>8678.7</v>
      </c>
      <c r="O17" s="574">
        <f>N17-M17</f>
        <v>-4356.5</v>
      </c>
      <c r="P17" s="546">
        <v>3705</v>
      </c>
      <c r="Q17" s="267">
        <v>2836.2</v>
      </c>
      <c r="R17" s="574">
        <f>Q17/P17*100</f>
        <v>76.5506072874494</v>
      </c>
      <c r="S17" s="574"/>
      <c r="T17" s="261"/>
      <c r="U17" s="549" t="s">
        <v>450</v>
      </c>
      <c r="V17" s="559"/>
      <c r="W17" s="261"/>
      <c r="Z17" s="267"/>
      <c r="AA17" s="549">
        <v>4</v>
      </c>
      <c r="AB17" s="267"/>
      <c r="AC17" s="267"/>
      <c r="AD17" s="267"/>
      <c r="AE17" s="267"/>
      <c r="AF17" s="267"/>
      <c r="AG17" s="267"/>
      <c r="AH17" s="267"/>
      <c r="AI17" s="267"/>
      <c r="AJ17" s="261"/>
      <c r="AK17" s="261"/>
      <c r="AL17" s="261"/>
      <c r="AM17" s="261"/>
      <c r="AO17" s="261"/>
      <c r="AP17" s="261"/>
      <c r="AQ17" s="261"/>
      <c r="AR17" s="261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546"/>
      <c r="BF17" s="546"/>
      <c r="BG17" s="546"/>
      <c r="BH17" s="546"/>
      <c r="BI17" s="546"/>
      <c r="BJ17" s="546"/>
      <c r="BK17" s="546"/>
      <c r="BL17" s="546"/>
      <c r="BM17" s="546"/>
      <c r="BN17" s="546"/>
      <c r="BO17" s="546"/>
      <c r="BP17" s="546"/>
      <c r="BQ17" s="546"/>
      <c r="BR17" s="546"/>
      <c r="BS17" s="546"/>
      <c r="BT17" s="546"/>
      <c r="BU17" s="546"/>
      <c r="BV17" s="546"/>
      <c r="BW17" s="546"/>
      <c r="BX17" s="546"/>
      <c r="BY17" s="546"/>
      <c r="BZ17" s="546"/>
      <c r="CA17" s="546"/>
      <c r="CB17" s="546"/>
      <c r="CC17" s="546"/>
      <c r="CD17" s="546"/>
      <c r="CE17" s="546"/>
      <c r="CF17" s="546"/>
      <c r="CG17" s="546"/>
      <c r="CH17" s="546"/>
      <c r="CI17" s="546"/>
      <c r="CJ17" s="546"/>
      <c r="CK17" s="546"/>
      <c r="CL17" s="546"/>
      <c r="CM17" s="546"/>
      <c r="CN17" s="546"/>
      <c r="CO17" s="546"/>
      <c r="CP17" s="546"/>
      <c r="CQ17" s="546"/>
      <c r="CR17" s="546"/>
      <c r="CS17" s="546"/>
      <c r="CT17" s="546"/>
      <c r="CU17" s="546"/>
      <c r="CV17" s="546"/>
      <c r="CW17" s="546"/>
      <c r="CX17" s="546"/>
      <c r="CY17" s="546"/>
      <c r="CZ17" s="546"/>
      <c r="DA17" s="546"/>
      <c r="DB17" s="546"/>
      <c r="DC17" s="546"/>
      <c r="DD17" s="546"/>
      <c r="DE17" s="546"/>
      <c r="DF17" s="546"/>
      <c r="DG17" s="546"/>
      <c r="DH17" s="546"/>
      <c r="DI17" s="546"/>
      <c r="DJ17" s="546"/>
      <c r="DK17" s="546"/>
      <c r="DL17" s="546"/>
      <c r="DM17" s="546"/>
      <c r="DN17" s="546"/>
      <c r="DO17" s="546"/>
      <c r="DP17" s="546"/>
      <c r="DQ17" s="546"/>
      <c r="DR17" s="546"/>
      <c r="DS17" s="546"/>
      <c r="DT17" s="546"/>
      <c r="DU17" s="546"/>
      <c r="DV17" s="546"/>
      <c r="DW17" s="546"/>
      <c r="DX17" s="546"/>
      <c r="DY17" s="546"/>
      <c r="DZ17" s="546"/>
      <c r="EA17" s="546"/>
      <c r="EB17" s="546"/>
      <c r="EC17" s="546"/>
      <c r="ED17" s="546"/>
      <c r="EE17" s="546"/>
      <c r="EF17" s="546"/>
      <c r="EG17" s="546"/>
      <c r="EH17" s="546"/>
      <c r="EI17" s="546"/>
      <c r="EJ17" s="546"/>
      <c r="EK17" s="546"/>
      <c r="EL17" s="546"/>
      <c r="EM17" s="546"/>
      <c r="EN17" s="546"/>
      <c r="EO17" s="546"/>
      <c r="EP17" s="546"/>
      <c r="EQ17" s="546"/>
      <c r="ER17" s="546"/>
      <c r="ES17" s="546"/>
      <c r="ET17" s="546"/>
      <c r="EU17" s="546"/>
      <c r="EV17" s="546"/>
      <c r="EW17" s="546"/>
      <c r="EX17" s="546"/>
      <c r="EY17" s="546"/>
      <c r="EZ17" s="546"/>
      <c r="FA17" s="546"/>
      <c r="FB17" s="546"/>
      <c r="FC17" s="546"/>
      <c r="FD17" s="546"/>
      <c r="FE17" s="546"/>
      <c r="FF17" s="546"/>
      <c r="FG17" s="546"/>
    </row>
    <row r="18" spans="1:163" ht="10.5">
      <c r="A18" s="545" t="s">
        <v>284</v>
      </c>
      <c r="B18" s="583" t="s">
        <v>198</v>
      </c>
      <c r="C18" s="267">
        <v>111508</v>
      </c>
      <c r="D18" s="267">
        <v>89667.8</v>
      </c>
      <c r="E18" s="582">
        <f>D18/C18*100</f>
        <v>80.4137819708003</v>
      </c>
      <c r="F18" s="267">
        <v>24110.3</v>
      </c>
      <c r="G18" s="267">
        <v>17581.9</v>
      </c>
      <c r="H18" s="582">
        <f>G18/F18*100</f>
        <v>72.92277574314713</v>
      </c>
      <c r="I18" s="549">
        <v>271000</v>
      </c>
      <c r="J18" s="574">
        <v>309000</v>
      </c>
      <c r="K18" s="574">
        <f>J18</f>
        <v>309000</v>
      </c>
      <c r="L18" s="574">
        <f>K18-J18</f>
        <v>0</v>
      </c>
      <c r="M18" s="549"/>
      <c r="N18" s="549"/>
      <c r="O18" s="574">
        <f>M18-N18</f>
        <v>0</v>
      </c>
      <c r="P18" s="546">
        <v>2340</v>
      </c>
      <c r="Q18" s="267">
        <v>1140.8</v>
      </c>
      <c r="R18" s="574">
        <f>Q18/P18*100</f>
        <v>48.75213675213675</v>
      </c>
      <c r="S18" s="574"/>
      <c r="T18" s="261"/>
      <c r="U18" s="549" t="s">
        <v>450</v>
      </c>
      <c r="V18" s="559">
        <v>8</v>
      </c>
      <c r="W18" s="261"/>
      <c r="Z18" s="267"/>
      <c r="AA18" s="549">
        <v>14</v>
      </c>
      <c r="AB18" s="267"/>
      <c r="AC18" s="267"/>
      <c r="AD18" s="267"/>
      <c r="AE18" s="267"/>
      <c r="AF18" s="267"/>
      <c r="AG18" s="267"/>
      <c r="AH18" s="267"/>
      <c r="AI18" s="267"/>
      <c r="AJ18" s="261"/>
      <c r="AK18" s="261"/>
      <c r="AL18" s="261"/>
      <c r="AM18" s="261"/>
      <c r="AO18" s="261"/>
      <c r="AP18" s="261"/>
      <c r="AQ18" s="261"/>
      <c r="AR18" s="261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546"/>
      <c r="BF18" s="546"/>
      <c r="BG18" s="546"/>
      <c r="BH18" s="546"/>
      <c r="BI18" s="546"/>
      <c r="BJ18" s="546"/>
      <c r="BK18" s="546"/>
      <c r="BL18" s="546"/>
      <c r="BM18" s="546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6"/>
      <c r="BZ18" s="546"/>
      <c r="CA18" s="546"/>
      <c r="CB18" s="546"/>
      <c r="CC18" s="546"/>
      <c r="CD18" s="546"/>
      <c r="CE18" s="546"/>
      <c r="CF18" s="546"/>
      <c r="CG18" s="546"/>
      <c r="CH18" s="546"/>
      <c r="CI18" s="546"/>
      <c r="CJ18" s="546"/>
      <c r="CK18" s="546"/>
      <c r="CL18" s="546"/>
      <c r="CM18" s="546"/>
      <c r="CN18" s="546"/>
      <c r="CO18" s="546"/>
      <c r="CP18" s="546"/>
      <c r="CQ18" s="546"/>
      <c r="CR18" s="546"/>
      <c r="CS18" s="546"/>
      <c r="CT18" s="546"/>
      <c r="CU18" s="546"/>
      <c r="CV18" s="546"/>
      <c r="CW18" s="546"/>
      <c r="CX18" s="546"/>
      <c r="CY18" s="546"/>
      <c r="CZ18" s="546"/>
      <c r="DA18" s="546"/>
      <c r="DB18" s="546"/>
      <c r="DC18" s="546"/>
      <c r="DD18" s="546"/>
      <c r="DE18" s="546"/>
      <c r="DF18" s="546"/>
      <c r="DG18" s="546"/>
      <c r="DH18" s="546"/>
      <c r="DI18" s="546"/>
      <c r="DJ18" s="546"/>
      <c r="DK18" s="546"/>
      <c r="DL18" s="546"/>
      <c r="DM18" s="546"/>
      <c r="DN18" s="546"/>
      <c r="DO18" s="546"/>
      <c r="DP18" s="546"/>
      <c r="DQ18" s="546"/>
      <c r="DR18" s="546"/>
      <c r="DS18" s="546"/>
      <c r="DT18" s="546"/>
      <c r="DU18" s="546"/>
      <c r="DV18" s="546"/>
      <c r="DW18" s="546"/>
      <c r="DX18" s="546"/>
      <c r="DY18" s="546"/>
      <c r="DZ18" s="546"/>
      <c r="EA18" s="546"/>
      <c r="EB18" s="546"/>
      <c r="EC18" s="546"/>
      <c r="ED18" s="546"/>
      <c r="EE18" s="546"/>
      <c r="EF18" s="546"/>
      <c r="EG18" s="546"/>
      <c r="EH18" s="546"/>
      <c r="EI18" s="546"/>
      <c r="EJ18" s="546"/>
      <c r="EK18" s="546"/>
      <c r="EL18" s="546"/>
      <c r="EM18" s="546"/>
      <c r="EN18" s="546"/>
      <c r="EO18" s="546"/>
      <c r="EP18" s="546"/>
      <c r="EQ18" s="546"/>
      <c r="ER18" s="546"/>
      <c r="ES18" s="546"/>
      <c r="ET18" s="546"/>
      <c r="EU18" s="546"/>
      <c r="EV18" s="546"/>
      <c r="EW18" s="546"/>
      <c r="EX18" s="546"/>
      <c r="EY18" s="546"/>
      <c r="EZ18" s="546"/>
      <c r="FA18" s="546"/>
      <c r="FB18" s="546"/>
      <c r="FC18" s="546"/>
      <c r="FD18" s="546"/>
      <c r="FE18" s="546"/>
      <c r="FF18" s="546"/>
      <c r="FG18" s="546"/>
    </row>
    <row r="19" spans="1:163" ht="10.5">
      <c r="A19" s="545" t="s">
        <v>285</v>
      </c>
      <c r="B19" s="583" t="s">
        <v>199</v>
      </c>
      <c r="C19" s="267">
        <v>108598.2</v>
      </c>
      <c r="D19" s="267">
        <v>86952.4</v>
      </c>
      <c r="E19" s="582">
        <f>D19/C19*100</f>
        <v>80.0679937604859</v>
      </c>
      <c r="F19" s="267">
        <v>24347.4</v>
      </c>
      <c r="G19" s="267">
        <v>16325.7</v>
      </c>
      <c r="H19" s="582">
        <f>G19/F19*100</f>
        <v>67.05315557307966</v>
      </c>
      <c r="I19" s="549">
        <v>239600</v>
      </c>
      <c r="J19" s="574">
        <v>283000</v>
      </c>
      <c r="K19" s="574">
        <f>J19</f>
        <v>283000</v>
      </c>
      <c r="L19" s="574">
        <f>K19-J19</f>
        <v>0</v>
      </c>
      <c r="M19" s="549"/>
      <c r="N19" s="549"/>
      <c r="O19" s="574">
        <f>M19-N19</f>
        <v>0</v>
      </c>
      <c r="P19" s="546">
        <v>1170</v>
      </c>
      <c r="Q19" s="267">
        <v>894.1</v>
      </c>
      <c r="R19" s="574">
        <f>Q19/P19*100</f>
        <v>76.41880341880342</v>
      </c>
      <c r="S19" s="574"/>
      <c r="T19" s="261"/>
      <c r="U19" s="549" t="s">
        <v>450</v>
      </c>
      <c r="V19" s="559">
        <v>2</v>
      </c>
      <c r="W19" s="261"/>
      <c r="Z19" s="267"/>
      <c r="AA19" s="549">
        <v>11</v>
      </c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1306"/>
      <c r="AN19" s="1306"/>
      <c r="AO19" s="1306"/>
      <c r="AP19" s="1306"/>
      <c r="AQ19" s="1306"/>
      <c r="AR19" s="1306"/>
      <c r="AS19" s="261"/>
      <c r="AT19" s="261"/>
      <c r="AU19" s="267"/>
      <c r="AV19" s="267"/>
      <c r="AW19" s="267"/>
      <c r="AX19" s="261"/>
      <c r="AY19" s="267"/>
      <c r="AZ19" s="267"/>
      <c r="BA19" s="267"/>
      <c r="BB19" s="267"/>
      <c r="BC19" s="267"/>
      <c r="BD19" s="267"/>
      <c r="BE19" s="546"/>
      <c r="BF19" s="546"/>
      <c r="BG19" s="546"/>
      <c r="BH19" s="546"/>
      <c r="BI19" s="546"/>
      <c r="BJ19" s="546"/>
      <c r="BK19" s="546"/>
      <c r="BL19" s="546"/>
      <c r="BM19" s="546"/>
      <c r="BN19" s="546"/>
      <c r="BO19" s="546"/>
      <c r="BP19" s="546"/>
      <c r="BQ19" s="546"/>
      <c r="BR19" s="546"/>
      <c r="BS19" s="546"/>
      <c r="BT19" s="546"/>
      <c r="BU19" s="546"/>
      <c r="BV19" s="546"/>
      <c r="BW19" s="546"/>
      <c r="BX19" s="546"/>
      <c r="BY19" s="546"/>
      <c r="BZ19" s="546"/>
      <c r="CA19" s="546"/>
      <c r="CB19" s="546"/>
      <c r="CC19" s="546"/>
      <c r="CD19" s="546"/>
      <c r="CE19" s="546"/>
      <c r="CF19" s="546"/>
      <c r="CG19" s="546"/>
      <c r="CH19" s="546"/>
      <c r="CI19" s="546"/>
      <c r="CJ19" s="546"/>
      <c r="CK19" s="546"/>
      <c r="CL19" s="546"/>
      <c r="CM19" s="546"/>
      <c r="CN19" s="546"/>
      <c r="CO19" s="546"/>
      <c r="CP19" s="546"/>
      <c r="CQ19" s="546"/>
      <c r="CR19" s="546"/>
      <c r="CS19" s="546"/>
      <c r="CT19" s="546"/>
      <c r="CU19" s="546"/>
      <c r="CV19" s="546"/>
      <c r="CW19" s="546"/>
      <c r="CX19" s="546"/>
      <c r="CY19" s="546"/>
      <c r="CZ19" s="546"/>
      <c r="DA19" s="546"/>
      <c r="DB19" s="546"/>
      <c r="DC19" s="546"/>
      <c r="DD19" s="546"/>
      <c r="DE19" s="546"/>
      <c r="DF19" s="546"/>
      <c r="DG19" s="546"/>
      <c r="DH19" s="546"/>
      <c r="DI19" s="546"/>
      <c r="DJ19" s="546"/>
      <c r="DK19" s="546"/>
      <c r="DL19" s="546"/>
      <c r="DM19" s="546"/>
      <c r="DN19" s="546"/>
      <c r="DO19" s="546"/>
      <c r="DP19" s="546"/>
      <c r="DQ19" s="546"/>
      <c r="DR19" s="546"/>
      <c r="DS19" s="546"/>
      <c r="DT19" s="546"/>
      <c r="DU19" s="546"/>
      <c r="DV19" s="546"/>
      <c r="DW19" s="546"/>
      <c r="DX19" s="546"/>
      <c r="DY19" s="546"/>
      <c r="DZ19" s="546"/>
      <c r="EA19" s="546"/>
      <c r="EB19" s="546"/>
      <c r="EC19" s="546"/>
      <c r="ED19" s="546"/>
      <c r="EE19" s="546"/>
      <c r="EF19" s="546"/>
      <c r="EG19" s="546"/>
      <c r="EH19" s="546"/>
      <c r="EI19" s="546"/>
      <c r="EJ19" s="546"/>
      <c r="EK19" s="546"/>
      <c r="EL19" s="546"/>
      <c r="EM19" s="546"/>
      <c r="EN19" s="546"/>
      <c r="EO19" s="546"/>
      <c r="EP19" s="546"/>
      <c r="EQ19" s="546"/>
      <c r="ER19" s="546"/>
      <c r="ES19" s="546"/>
      <c r="ET19" s="546"/>
      <c r="EU19" s="546"/>
      <c r="EV19" s="546"/>
      <c r="EW19" s="546"/>
      <c r="EX19" s="546"/>
      <c r="EY19" s="546"/>
      <c r="EZ19" s="546"/>
      <c r="FA19" s="546"/>
      <c r="FB19" s="546"/>
      <c r="FC19" s="546"/>
      <c r="FD19" s="546"/>
      <c r="FE19" s="546"/>
      <c r="FF19" s="546"/>
      <c r="FG19" s="546"/>
    </row>
    <row r="20" spans="2:163" ht="9" customHeight="1">
      <c r="B20" s="583"/>
      <c r="C20" s="261"/>
      <c r="E20" s="582"/>
      <c r="H20" s="582"/>
      <c r="J20" s="574"/>
      <c r="K20" s="574"/>
      <c r="L20" s="574"/>
      <c r="N20" s="545"/>
      <c r="O20" s="574"/>
      <c r="Q20" s="267"/>
      <c r="R20" s="574"/>
      <c r="S20" s="574"/>
      <c r="T20" s="261"/>
      <c r="U20" s="549"/>
      <c r="V20" s="559"/>
      <c r="W20" s="261"/>
      <c r="Z20" s="267"/>
      <c r="AA20" s="549">
        <v>9</v>
      </c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1"/>
      <c r="AO20" s="261"/>
      <c r="AP20" s="261"/>
      <c r="AQ20" s="261"/>
      <c r="AR20" s="261"/>
      <c r="AS20" s="261"/>
      <c r="AT20" s="261"/>
      <c r="AU20" s="267"/>
      <c r="AV20" s="267"/>
      <c r="AW20" s="267"/>
      <c r="AX20" s="261"/>
      <c r="AY20" s="267"/>
      <c r="AZ20" s="267"/>
      <c r="BA20" s="267"/>
      <c r="BB20" s="267"/>
      <c r="BC20" s="267"/>
      <c r="BD20" s="267"/>
      <c r="BE20" s="546"/>
      <c r="BF20" s="546"/>
      <c r="BG20" s="546"/>
      <c r="BH20" s="546"/>
      <c r="BI20" s="546"/>
      <c r="BJ20" s="546"/>
      <c r="BK20" s="546"/>
      <c r="BL20" s="546"/>
      <c r="BM20" s="546"/>
      <c r="BN20" s="546"/>
      <c r="BO20" s="546"/>
      <c r="BP20" s="546"/>
      <c r="BQ20" s="546"/>
      <c r="BR20" s="546"/>
      <c r="BS20" s="546"/>
      <c r="BT20" s="546"/>
      <c r="BU20" s="546"/>
      <c r="BV20" s="546"/>
      <c r="BW20" s="546"/>
      <c r="BX20" s="546"/>
      <c r="BY20" s="546"/>
      <c r="BZ20" s="546"/>
      <c r="CA20" s="546"/>
      <c r="CB20" s="546"/>
      <c r="CC20" s="546"/>
      <c r="CD20" s="546"/>
      <c r="CE20" s="546"/>
      <c r="CF20" s="546"/>
      <c r="CG20" s="546"/>
      <c r="CH20" s="546"/>
      <c r="CI20" s="546"/>
      <c r="CJ20" s="546"/>
      <c r="CK20" s="546"/>
      <c r="CL20" s="546"/>
      <c r="CM20" s="546"/>
      <c r="CN20" s="546"/>
      <c r="CO20" s="546"/>
      <c r="CP20" s="546"/>
      <c r="CQ20" s="546"/>
      <c r="CR20" s="546"/>
      <c r="CS20" s="546"/>
      <c r="CT20" s="546"/>
      <c r="CU20" s="546"/>
      <c r="CV20" s="546"/>
      <c r="CW20" s="546"/>
      <c r="CX20" s="546"/>
      <c r="CY20" s="546"/>
      <c r="CZ20" s="546"/>
      <c r="DA20" s="546"/>
      <c r="DB20" s="546"/>
      <c r="DC20" s="546"/>
      <c r="DD20" s="546"/>
      <c r="DE20" s="546"/>
      <c r="DF20" s="546"/>
      <c r="DG20" s="546"/>
      <c r="DH20" s="546"/>
      <c r="DI20" s="546"/>
      <c r="DJ20" s="546"/>
      <c r="DK20" s="546"/>
      <c r="DL20" s="546"/>
      <c r="DM20" s="546"/>
      <c r="DN20" s="546"/>
      <c r="DO20" s="546"/>
      <c r="DP20" s="546"/>
      <c r="DQ20" s="546"/>
      <c r="DR20" s="546"/>
      <c r="DS20" s="546"/>
      <c r="DT20" s="546"/>
      <c r="DU20" s="546"/>
      <c r="DV20" s="546"/>
      <c r="DW20" s="546"/>
      <c r="DX20" s="546"/>
      <c r="DY20" s="546"/>
      <c r="DZ20" s="546"/>
      <c r="EA20" s="546"/>
      <c r="EB20" s="546"/>
      <c r="EC20" s="546"/>
      <c r="ED20" s="546"/>
      <c r="EE20" s="546"/>
      <c r="EF20" s="546"/>
      <c r="EG20" s="546"/>
      <c r="EH20" s="546"/>
      <c r="EI20" s="546"/>
      <c r="EJ20" s="546"/>
      <c r="EK20" s="546"/>
      <c r="EL20" s="546"/>
      <c r="EM20" s="546"/>
      <c r="EN20" s="546"/>
      <c r="EO20" s="546"/>
      <c r="EP20" s="546"/>
      <c r="EQ20" s="546"/>
      <c r="ER20" s="546"/>
      <c r="ES20" s="546"/>
      <c r="ET20" s="546"/>
      <c r="EU20" s="546"/>
      <c r="EV20" s="546"/>
      <c r="EW20" s="546"/>
      <c r="EX20" s="546"/>
      <c r="EY20" s="546"/>
      <c r="EZ20" s="546"/>
      <c r="FA20" s="546"/>
      <c r="FB20" s="546"/>
      <c r="FC20" s="546"/>
      <c r="FD20" s="546"/>
      <c r="FE20" s="546"/>
      <c r="FF20" s="546"/>
      <c r="FG20" s="546"/>
    </row>
    <row r="21" spans="1:163" ht="10.5">
      <c r="A21" s="545" t="s">
        <v>277</v>
      </c>
      <c r="B21" s="583" t="s">
        <v>200</v>
      </c>
      <c r="C21" s="267">
        <v>103689.3</v>
      </c>
      <c r="D21" s="267">
        <v>108402</v>
      </c>
      <c r="E21" s="582">
        <f>D21/C21*100</f>
        <v>104.54502055660517</v>
      </c>
      <c r="F21" s="267">
        <v>22914.3</v>
      </c>
      <c r="G21" s="267">
        <v>19048.2</v>
      </c>
      <c r="H21" s="582">
        <f>G21/F21*100</f>
        <v>83.1280030374046</v>
      </c>
      <c r="I21" s="549">
        <v>252100</v>
      </c>
      <c r="J21" s="574">
        <v>239900</v>
      </c>
      <c r="K21" s="574">
        <f>J21</f>
        <v>239900</v>
      </c>
      <c r="L21" s="574">
        <f>K21-J21</f>
        <v>0</v>
      </c>
      <c r="M21" s="549"/>
      <c r="N21" s="549"/>
      <c r="O21" s="574">
        <f>M21-N21</f>
        <v>0</v>
      </c>
      <c r="P21" s="546">
        <v>1170</v>
      </c>
      <c r="Q21" s="267">
        <v>1049.3</v>
      </c>
      <c r="R21" s="574">
        <f>Q21/P21*100</f>
        <v>89.68376068376068</v>
      </c>
      <c r="S21" s="574"/>
      <c r="T21" s="261"/>
      <c r="U21" s="549"/>
      <c r="V21" s="559"/>
      <c r="W21" s="261"/>
      <c r="Z21" s="267"/>
      <c r="AA21" s="549">
        <v>16</v>
      </c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1"/>
      <c r="AO21" s="261"/>
      <c r="AP21" s="261"/>
      <c r="AQ21" s="261"/>
      <c r="AR21" s="261"/>
      <c r="AS21" s="261"/>
      <c r="AT21" s="261"/>
      <c r="AU21" s="267"/>
      <c r="AV21" s="267"/>
      <c r="AW21" s="267"/>
      <c r="AX21" s="261"/>
      <c r="AY21" s="267"/>
      <c r="AZ21" s="267"/>
      <c r="BA21" s="267"/>
      <c r="BB21" s="267"/>
      <c r="BC21" s="267"/>
      <c r="BD21" s="267"/>
      <c r="BE21" s="546"/>
      <c r="BF21" s="546"/>
      <c r="BG21" s="546"/>
      <c r="BH21" s="546"/>
      <c r="BI21" s="546"/>
      <c r="BJ21" s="546"/>
      <c r="BK21" s="546"/>
      <c r="BL21" s="546"/>
      <c r="BM21" s="546"/>
      <c r="BN21" s="546"/>
      <c r="BO21" s="546"/>
      <c r="BP21" s="546"/>
      <c r="BQ21" s="546"/>
      <c r="BR21" s="546"/>
      <c r="BS21" s="546"/>
      <c r="BT21" s="546"/>
      <c r="BU21" s="546"/>
      <c r="BV21" s="546"/>
      <c r="BW21" s="546"/>
      <c r="BX21" s="546"/>
      <c r="BY21" s="546"/>
      <c r="BZ21" s="546"/>
      <c r="CA21" s="546"/>
      <c r="CB21" s="546"/>
      <c r="CC21" s="546"/>
      <c r="CD21" s="546"/>
      <c r="CE21" s="546"/>
      <c r="CF21" s="546"/>
      <c r="CG21" s="546"/>
      <c r="CH21" s="546"/>
      <c r="CI21" s="546"/>
      <c r="CJ21" s="546"/>
      <c r="CK21" s="546"/>
      <c r="CL21" s="546"/>
      <c r="CM21" s="546"/>
      <c r="CN21" s="546"/>
      <c r="CO21" s="546"/>
      <c r="CP21" s="546"/>
      <c r="CQ21" s="546"/>
      <c r="CR21" s="546"/>
      <c r="CS21" s="546"/>
      <c r="CT21" s="546"/>
      <c r="CU21" s="546"/>
      <c r="CV21" s="546"/>
      <c r="CW21" s="546"/>
      <c r="CX21" s="546"/>
      <c r="CY21" s="546"/>
      <c r="CZ21" s="546"/>
      <c r="DA21" s="546"/>
      <c r="DB21" s="546"/>
      <c r="DC21" s="546"/>
      <c r="DD21" s="546"/>
      <c r="DE21" s="546"/>
      <c r="DF21" s="546"/>
      <c r="DG21" s="546"/>
      <c r="DH21" s="546"/>
      <c r="DI21" s="546"/>
      <c r="DJ21" s="546"/>
      <c r="DK21" s="546"/>
      <c r="DL21" s="546"/>
      <c r="DM21" s="546"/>
      <c r="DN21" s="546"/>
      <c r="DO21" s="546"/>
      <c r="DP21" s="546"/>
      <c r="DQ21" s="546"/>
      <c r="DR21" s="546"/>
      <c r="DS21" s="546"/>
      <c r="DT21" s="546"/>
      <c r="DU21" s="546"/>
      <c r="DV21" s="546"/>
      <c r="DW21" s="546"/>
      <c r="DX21" s="546"/>
      <c r="DY21" s="546"/>
      <c r="DZ21" s="546"/>
      <c r="EA21" s="546"/>
      <c r="EB21" s="546"/>
      <c r="EC21" s="546"/>
      <c r="ED21" s="546"/>
      <c r="EE21" s="546"/>
      <c r="EF21" s="546"/>
      <c r="EG21" s="546"/>
      <c r="EH21" s="546"/>
      <c r="EI21" s="546"/>
      <c r="EJ21" s="546"/>
      <c r="EK21" s="546"/>
      <c r="EL21" s="546"/>
      <c r="EM21" s="546"/>
      <c r="EN21" s="546"/>
      <c r="EO21" s="546"/>
      <c r="EP21" s="546"/>
      <c r="EQ21" s="546"/>
      <c r="ER21" s="546"/>
      <c r="ES21" s="546"/>
      <c r="ET21" s="546"/>
      <c r="EU21" s="546"/>
      <c r="EV21" s="546"/>
      <c r="EW21" s="546"/>
      <c r="EX21" s="546"/>
      <c r="EY21" s="546"/>
      <c r="EZ21" s="546"/>
      <c r="FA21" s="546"/>
      <c r="FB21" s="546"/>
      <c r="FC21" s="546"/>
      <c r="FD21" s="546"/>
      <c r="FE21" s="546"/>
      <c r="FF21" s="546"/>
      <c r="FG21" s="546"/>
    </row>
    <row r="22" spans="1:163" ht="10.5">
      <c r="A22" s="545" t="s">
        <v>278</v>
      </c>
      <c r="B22" s="583" t="s">
        <v>201</v>
      </c>
      <c r="C22" s="267">
        <v>107788.4</v>
      </c>
      <c r="D22" s="267">
        <v>89607.9</v>
      </c>
      <c r="E22" s="582">
        <f>D22/C22*100</f>
        <v>83.1331571857454</v>
      </c>
      <c r="F22" s="267">
        <v>25499.1</v>
      </c>
      <c r="G22" s="267">
        <v>16990.5</v>
      </c>
      <c r="H22" s="582">
        <f>G22/F22*100</f>
        <v>66.63176347400497</v>
      </c>
      <c r="I22" s="549">
        <v>296500</v>
      </c>
      <c r="J22" s="574">
        <v>327000</v>
      </c>
      <c r="K22" s="574">
        <f>J22</f>
        <v>327000</v>
      </c>
      <c r="L22" s="574">
        <f>K22-J22</f>
        <v>0</v>
      </c>
      <c r="M22" s="549"/>
      <c r="N22" s="549"/>
      <c r="O22" s="574">
        <f>M22-N22</f>
        <v>0</v>
      </c>
      <c r="P22" s="546">
        <v>2145</v>
      </c>
      <c r="Q22" s="267">
        <v>1511.3</v>
      </c>
      <c r="R22" s="574">
        <f>Q22/P22*100</f>
        <v>70.45687645687644</v>
      </c>
      <c r="S22" s="574"/>
      <c r="T22" s="261"/>
      <c r="U22" s="549"/>
      <c r="V22" s="559"/>
      <c r="W22" s="261"/>
      <c r="Z22" s="267"/>
      <c r="AA22" s="549">
        <v>17</v>
      </c>
      <c r="AB22" s="267"/>
      <c r="AC22" s="267"/>
      <c r="AD22" s="267"/>
      <c r="AE22" s="267"/>
      <c r="AF22" s="267"/>
      <c r="AG22" s="267"/>
      <c r="AH22" s="267"/>
      <c r="AI22" s="267"/>
      <c r="AJ22" s="549"/>
      <c r="AK22" s="549"/>
      <c r="AL22" s="267"/>
      <c r="AM22" s="549"/>
      <c r="AN22" s="549"/>
      <c r="AO22" s="267"/>
      <c r="AP22" s="549"/>
      <c r="AQ22" s="549"/>
      <c r="AR22" s="267"/>
      <c r="AS22" s="261"/>
      <c r="AT22" s="261"/>
      <c r="AU22" s="267"/>
      <c r="AV22" s="549"/>
      <c r="AW22" s="267"/>
      <c r="AX22" s="549"/>
      <c r="AY22" s="267"/>
      <c r="AZ22" s="267"/>
      <c r="BA22" s="267"/>
      <c r="BB22" s="267"/>
      <c r="BC22" s="267"/>
      <c r="BD22" s="267"/>
      <c r="BE22" s="546"/>
      <c r="BF22" s="546"/>
      <c r="BG22" s="546"/>
      <c r="BH22" s="546"/>
      <c r="BI22" s="546"/>
      <c r="BJ22" s="546"/>
      <c r="BK22" s="546"/>
      <c r="BL22" s="546"/>
      <c r="BM22" s="546"/>
      <c r="BN22" s="546"/>
      <c r="BO22" s="546"/>
      <c r="BP22" s="546"/>
      <c r="BQ22" s="546"/>
      <c r="BR22" s="546"/>
      <c r="BS22" s="546"/>
      <c r="BT22" s="546"/>
      <c r="BU22" s="546"/>
      <c r="BV22" s="546"/>
      <c r="BW22" s="546"/>
      <c r="BX22" s="546"/>
      <c r="BY22" s="546"/>
      <c r="BZ22" s="546"/>
      <c r="CA22" s="546"/>
      <c r="CB22" s="546"/>
      <c r="CC22" s="546"/>
      <c r="CD22" s="546"/>
      <c r="CE22" s="546"/>
      <c r="CF22" s="546"/>
      <c r="CG22" s="546"/>
      <c r="CH22" s="546"/>
      <c r="CI22" s="546"/>
      <c r="CJ22" s="546"/>
      <c r="CK22" s="546"/>
      <c r="CL22" s="546"/>
      <c r="CM22" s="546"/>
      <c r="CN22" s="546"/>
      <c r="CO22" s="546"/>
      <c r="CP22" s="546"/>
      <c r="CQ22" s="546"/>
      <c r="CR22" s="546"/>
      <c r="CS22" s="546"/>
      <c r="CT22" s="546"/>
      <c r="CU22" s="546"/>
      <c r="CV22" s="546"/>
      <c r="CW22" s="546"/>
      <c r="CX22" s="546"/>
      <c r="CY22" s="546"/>
      <c r="CZ22" s="546"/>
      <c r="DA22" s="546"/>
      <c r="DB22" s="546"/>
      <c r="DC22" s="546"/>
      <c r="DD22" s="546"/>
      <c r="DE22" s="546"/>
      <c r="DF22" s="546"/>
      <c r="DG22" s="546"/>
      <c r="DH22" s="546"/>
      <c r="DI22" s="546"/>
      <c r="DJ22" s="546"/>
      <c r="DK22" s="546"/>
      <c r="DL22" s="546"/>
      <c r="DM22" s="546"/>
      <c r="DN22" s="546"/>
      <c r="DO22" s="546"/>
      <c r="DP22" s="546"/>
      <c r="DQ22" s="546"/>
      <c r="DR22" s="546"/>
      <c r="DS22" s="546"/>
      <c r="DT22" s="546"/>
      <c r="DU22" s="546"/>
      <c r="DV22" s="546"/>
      <c r="DW22" s="546"/>
      <c r="DX22" s="546"/>
      <c r="DY22" s="546"/>
      <c r="DZ22" s="546"/>
      <c r="EA22" s="546"/>
      <c r="EB22" s="546"/>
      <c r="EC22" s="546"/>
      <c r="ED22" s="546"/>
      <c r="EE22" s="546"/>
      <c r="EF22" s="546"/>
      <c r="EG22" s="546"/>
      <c r="EH22" s="546"/>
      <c r="EI22" s="546"/>
      <c r="EJ22" s="546"/>
      <c r="EK22" s="546"/>
      <c r="EL22" s="546"/>
      <c r="EM22" s="546"/>
      <c r="EN22" s="546"/>
      <c r="EO22" s="546"/>
      <c r="EP22" s="546"/>
      <c r="EQ22" s="546"/>
      <c r="ER22" s="546"/>
      <c r="ES22" s="546"/>
      <c r="ET22" s="546"/>
      <c r="EU22" s="546"/>
      <c r="EV22" s="546"/>
      <c r="EW22" s="546"/>
      <c r="EX22" s="546"/>
      <c r="EY22" s="546"/>
      <c r="EZ22" s="546"/>
      <c r="FA22" s="546"/>
      <c r="FB22" s="546"/>
      <c r="FC22" s="546"/>
      <c r="FD22" s="546"/>
      <c r="FE22" s="546"/>
      <c r="FF22" s="546"/>
      <c r="FG22" s="546"/>
    </row>
    <row r="23" spans="1:163" ht="10.5">
      <c r="A23" s="545" t="s">
        <v>505</v>
      </c>
      <c r="B23" s="583" t="s">
        <v>202</v>
      </c>
      <c r="C23" s="267">
        <v>90984.7</v>
      </c>
      <c r="D23" s="267">
        <v>85719.9</v>
      </c>
      <c r="E23" s="582">
        <f>D23/C23*100</f>
        <v>94.21353260493247</v>
      </c>
      <c r="F23" s="267">
        <v>19792.4</v>
      </c>
      <c r="G23" s="267">
        <v>15657.2</v>
      </c>
      <c r="H23" s="582">
        <f>G23/F23*100</f>
        <v>79.10713203047635</v>
      </c>
      <c r="I23" s="549">
        <v>161400</v>
      </c>
      <c r="J23" s="574">
        <v>189000</v>
      </c>
      <c r="K23" s="574">
        <f>J23</f>
        <v>189000</v>
      </c>
      <c r="L23" s="574">
        <f>K23-J23</f>
        <v>0</v>
      </c>
      <c r="M23" s="549"/>
      <c r="N23" s="549"/>
      <c r="O23" s="574">
        <f>M23-N23</f>
        <v>0</v>
      </c>
      <c r="P23" s="546">
        <v>1755</v>
      </c>
      <c r="Q23" s="267">
        <v>921.2</v>
      </c>
      <c r="R23" s="574">
        <f>Q23/P23*100</f>
        <v>52.49002849002849</v>
      </c>
      <c r="S23" s="574"/>
      <c r="T23" s="261"/>
      <c r="U23" s="549"/>
      <c r="V23" s="559"/>
      <c r="W23" s="261"/>
      <c r="Z23" s="267"/>
      <c r="AA23" s="549">
        <v>16</v>
      </c>
      <c r="AB23" s="267"/>
      <c r="AC23" s="267"/>
      <c r="AD23" s="267"/>
      <c r="AE23" s="267"/>
      <c r="AF23" s="267"/>
      <c r="AG23" s="267"/>
      <c r="AH23" s="267"/>
      <c r="AI23" s="267"/>
      <c r="AJ23" s="261"/>
      <c r="AK23" s="261"/>
      <c r="AL23" s="261"/>
      <c r="AM23" s="261"/>
      <c r="AO23" s="261"/>
      <c r="AP23" s="261"/>
      <c r="AQ23" s="261"/>
      <c r="AR23" s="261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546"/>
      <c r="BF23" s="546"/>
      <c r="BG23" s="546"/>
      <c r="BH23" s="546"/>
      <c r="BI23" s="546"/>
      <c r="BJ23" s="546"/>
      <c r="BK23" s="546"/>
      <c r="BL23" s="546"/>
      <c r="BM23" s="546"/>
      <c r="BN23" s="546"/>
      <c r="BO23" s="546"/>
      <c r="BP23" s="546"/>
      <c r="BQ23" s="546"/>
      <c r="BR23" s="546"/>
      <c r="BS23" s="546"/>
      <c r="BT23" s="546"/>
      <c r="BU23" s="546"/>
      <c r="BV23" s="546"/>
      <c r="BW23" s="546"/>
      <c r="BX23" s="546"/>
      <c r="BY23" s="546"/>
      <c r="BZ23" s="546"/>
      <c r="CA23" s="546"/>
      <c r="CB23" s="546"/>
      <c r="CC23" s="546"/>
      <c r="CD23" s="546"/>
      <c r="CE23" s="546"/>
      <c r="CF23" s="546"/>
      <c r="CG23" s="546"/>
      <c r="CH23" s="546"/>
      <c r="CI23" s="546"/>
      <c r="CJ23" s="546"/>
      <c r="CK23" s="546"/>
      <c r="CL23" s="546"/>
      <c r="CM23" s="546"/>
      <c r="CN23" s="546"/>
      <c r="CO23" s="546"/>
      <c r="CP23" s="546"/>
      <c r="CQ23" s="546"/>
      <c r="CR23" s="546"/>
      <c r="CS23" s="546"/>
      <c r="CT23" s="546"/>
      <c r="CU23" s="546"/>
      <c r="CV23" s="546"/>
      <c r="CW23" s="546"/>
      <c r="CX23" s="546"/>
      <c r="CY23" s="546"/>
      <c r="CZ23" s="546"/>
      <c r="DA23" s="546"/>
      <c r="DB23" s="546"/>
      <c r="DC23" s="546"/>
      <c r="DD23" s="546"/>
      <c r="DE23" s="546"/>
      <c r="DF23" s="546"/>
      <c r="DG23" s="546"/>
      <c r="DH23" s="546"/>
      <c r="DI23" s="546"/>
      <c r="DJ23" s="546"/>
      <c r="DK23" s="546"/>
      <c r="DL23" s="546"/>
      <c r="DM23" s="546"/>
      <c r="DN23" s="546"/>
      <c r="DO23" s="546"/>
      <c r="DP23" s="546"/>
      <c r="DQ23" s="546"/>
      <c r="DR23" s="546"/>
      <c r="DS23" s="546"/>
      <c r="DT23" s="546"/>
      <c r="DU23" s="546"/>
      <c r="DV23" s="546"/>
      <c r="DW23" s="546"/>
      <c r="DX23" s="546"/>
      <c r="DY23" s="546"/>
      <c r="DZ23" s="546"/>
      <c r="EA23" s="546"/>
      <c r="EB23" s="546"/>
      <c r="EC23" s="546"/>
      <c r="ED23" s="546"/>
      <c r="EE23" s="546"/>
      <c r="EF23" s="546"/>
      <c r="EG23" s="546"/>
      <c r="EH23" s="546"/>
      <c r="EI23" s="546"/>
      <c r="EJ23" s="546"/>
      <c r="EK23" s="546"/>
      <c r="EL23" s="546"/>
      <c r="EM23" s="546"/>
      <c r="EN23" s="546"/>
      <c r="EO23" s="546"/>
      <c r="EP23" s="546"/>
      <c r="EQ23" s="546"/>
      <c r="ER23" s="546"/>
      <c r="ES23" s="546"/>
      <c r="ET23" s="546"/>
      <c r="EU23" s="546"/>
      <c r="EV23" s="546"/>
      <c r="EW23" s="546"/>
      <c r="EX23" s="546"/>
      <c r="EY23" s="546"/>
      <c r="EZ23" s="546"/>
      <c r="FA23" s="546"/>
      <c r="FB23" s="546"/>
      <c r="FC23" s="546"/>
      <c r="FD23" s="546"/>
      <c r="FE23" s="546"/>
      <c r="FF23" s="546"/>
      <c r="FG23" s="546"/>
    </row>
    <row r="24" spans="1:163" ht="10.5">
      <c r="A24" s="545" t="s">
        <v>286</v>
      </c>
      <c r="B24" s="583" t="s">
        <v>203</v>
      </c>
      <c r="C24" s="267">
        <v>88632.6</v>
      </c>
      <c r="D24" s="267">
        <v>80827.2</v>
      </c>
      <c r="E24" s="582">
        <f>D24/C24*100</f>
        <v>91.19353375620256</v>
      </c>
      <c r="F24" s="267">
        <v>19394.1</v>
      </c>
      <c r="G24" s="267">
        <v>15287.7</v>
      </c>
      <c r="H24" s="582">
        <f>G24/F24*100</f>
        <v>78.82655034262999</v>
      </c>
      <c r="I24" s="549">
        <v>194800</v>
      </c>
      <c r="J24" s="574">
        <v>192000</v>
      </c>
      <c r="K24" s="574">
        <f>J24</f>
        <v>192000</v>
      </c>
      <c r="L24" s="574">
        <f>K24-J24</f>
        <v>0</v>
      </c>
      <c r="M24" s="549"/>
      <c r="N24" s="549"/>
      <c r="O24" s="574">
        <f>M24-N24</f>
        <v>0</v>
      </c>
      <c r="P24" s="546">
        <v>1560</v>
      </c>
      <c r="Q24" s="267">
        <v>1500.4</v>
      </c>
      <c r="R24" s="574">
        <f>Q24/P24*100</f>
        <v>96.17948717948718</v>
      </c>
      <c r="S24" s="574"/>
      <c r="T24" s="261"/>
      <c r="U24" s="549" t="s">
        <v>450</v>
      </c>
      <c r="V24" s="559">
        <v>12</v>
      </c>
      <c r="W24" s="261"/>
      <c r="Z24" s="267"/>
      <c r="AA24" s="549">
        <v>7</v>
      </c>
      <c r="AB24" s="267"/>
      <c r="AC24" s="267"/>
      <c r="AD24" s="267"/>
      <c r="AE24" s="267"/>
      <c r="AF24" s="267"/>
      <c r="AG24" s="267"/>
      <c r="AH24" s="267"/>
      <c r="AI24" s="267"/>
      <c r="AJ24" s="261"/>
      <c r="AK24" s="261"/>
      <c r="AL24" s="261"/>
      <c r="AM24" s="261"/>
      <c r="AO24" s="261"/>
      <c r="AP24" s="261"/>
      <c r="AQ24" s="261"/>
      <c r="AR24" s="261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546"/>
      <c r="BF24" s="546"/>
      <c r="BG24" s="546"/>
      <c r="BH24" s="546"/>
      <c r="BI24" s="546"/>
      <c r="BJ24" s="546"/>
      <c r="BK24" s="546"/>
      <c r="BL24" s="546"/>
      <c r="BM24" s="546"/>
      <c r="BN24" s="546"/>
      <c r="BO24" s="546"/>
      <c r="BP24" s="546"/>
      <c r="BQ24" s="546"/>
      <c r="BR24" s="546"/>
      <c r="BS24" s="546"/>
      <c r="BT24" s="546"/>
      <c r="BU24" s="546"/>
      <c r="BV24" s="546"/>
      <c r="BW24" s="546"/>
      <c r="BX24" s="546"/>
      <c r="BY24" s="546"/>
      <c r="BZ24" s="546"/>
      <c r="CA24" s="546"/>
      <c r="CB24" s="546"/>
      <c r="CC24" s="546"/>
      <c r="CD24" s="546"/>
      <c r="CE24" s="546"/>
      <c r="CF24" s="546"/>
      <c r="CG24" s="546"/>
      <c r="CH24" s="546"/>
      <c r="CI24" s="546"/>
      <c r="CJ24" s="546"/>
      <c r="CK24" s="546"/>
      <c r="CL24" s="546"/>
      <c r="CM24" s="546"/>
      <c r="CN24" s="546"/>
      <c r="CO24" s="546"/>
      <c r="CP24" s="546"/>
      <c r="CQ24" s="546"/>
      <c r="CR24" s="546"/>
      <c r="CS24" s="546"/>
      <c r="CT24" s="546"/>
      <c r="CU24" s="546"/>
      <c r="CV24" s="546"/>
      <c r="CW24" s="546"/>
      <c r="CX24" s="546"/>
      <c r="CY24" s="546"/>
      <c r="CZ24" s="546"/>
      <c r="DA24" s="546"/>
      <c r="DB24" s="546"/>
      <c r="DC24" s="546"/>
      <c r="DD24" s="546"/>
      <c r="DE24" s="546"/>
      <c r="DF24" s="546"/>
      <c r="DG24" s="546"/>
      <c r="DH24" s="546"/>
      <c r="DI24" s="546"/>
      <c r="DJ24" s="546"/>
      <c r="DK24" s="546"/>
      <c r="DL24" s="546"/>
      <c r="DM24" s="546"/>
      <c r="DN24" s="546"/>
      <c r="DO24" s="546"/>
      <c r="DP24" s="546"/>
      <c r="DQ24" s="546"/>
      <c r="DR24" s="546"/>
      <c r="DS24" s="546"/>
      <c r="DT24" s="546"/>
      <c r="DU24" s="546"/>
      <c r="DV24" s="546"/>
      <c r="DW24" s="546"/>
      <c r="DX24" s="546"/>
      <c r="DY24" s="546"/>
      <c r="DZ24" s="546"/>
      <c r="EA24" s="546"/>
      <c r="EB24" s="546"/>
      <c r="EC24" s="546"/>
      <c r="ED24" s="546"/>
      <c r="EE24" s="546"/>
      <c r="EF24" s="546"/>
      <c r="EG24" s="546"/>
      <c r="EH24" s="546"/>
      <c r="EI24" s="546"/>
      <c r="EJ24" s="546"/>
      <c r="EK24" s="546"/>
      <c r="EL24" s="546"/>
      <c r="EM24" s="546"/>
      <c r="EN24" s="546"/>
      <c r="EO24" s="546"/>
      <c r="EP24" s="546"/>
      <c r="EQ24" s="546"/>
      <c r="ER24" s="546"/>
      <c r="ES24" s="546"/>
      <c r="ET24" s="546"/>
      <c r="EU24" s="546"/>
      <c r="EV24" s="546"/>
      <c r="EW24" s="546"/>
      <c r="EX24" s="546"/>
      <c r="EY24" s="546"/>
      <c r="EZ24" s="546"/>
      <c r="FA24" s="546"/>
      <c r="FB24" s="546"/>
      <c r="FC24" s="546"/>
      <c r="FD24" s="546"/>
      <c r="FE24" s="546"/>
      <c r="FF24" s="546"/>
      <c r="FG24" s="546"/>
    </row>
    <row r="25" spans="2:163" ht="8.25" customHeight="1">
      <c r="B25" s="583"/>
      <c r="C25" s="261"/>
      <c r="E25" s="582"/>
      <c r="H25" s="582"/>
      <c r="J25" s="574"/>
      <c r="K25" s="574"/>
      <c r="L25" s="574"/>
      <c r="N25" s="545"/>
      <c r="O25" s="574"/>
      <c r="Q25" s="267"/>
      <c r="R25" s="574"/>
      <c r="S25" s="574"/>
      <c r="T25" s="261"/>
      <c r="U25" s="549" t="s">
        <v>450</v>
      </c>
      <c r="V25" s="559">
        <v>19</v>
      </c>
      <c r="W25" s="261"/>
      <c r="Z25" s="267"/>
      <c r="AA25" s="549">
        <v>10</v>
      </c>
      <c r="AB25" s="267"/>
      <c r="AC25" s="267"/>
      <c r="AD25" s="267"/>
      <c r="AE25" s="267"/>
      <c r="AF25" s="267"/>
      <c r="AG25" s="267"/>
      <c r="AH25" s="267"/>
      <c r="AI25" s="267"/>
      <c r="AJ25" s="261"/>
      <c r="AK25" s="261"/>
      <c r="AL25" s="261"/>
      <c r="AM25" s="261"/>
      <c r="AO25" s="261"/>
      <c r="AP25" s="261"/>
      <c r="AQ25" s="261"/>
      <c r="AR25" s="261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546"/>
      <c r="BF25" s="546"/>
      <c r="BG25" s="546"/>
      <c r="BH25" s="546"/>
      <c r="BI25" s="546"/>
      <c r="BJ25" s="546"/>
      <c r="BK25" s="546"/>
      <c r="BL25" s="546"/>
      <c r="BM25" s="546"/>
      <c r="BN25" s="546"/>
      <c r="BO25" s="546"/>
      <c r="BP25" s="546"/>
      <c r="BQ25" s="546"/>
      <c r="BR25" s="546"/>
      <c r="BS25" s="546"/>
      <c r="BT25" s="546"/>
      <c r="BU25" s="546"/>
      <c r="BV25" s="546"/>
      <c r="BW25" s="546"/>
      <c r="BX25" s="546"/>
      <c r="BY25" s="546"/>
      <c r="BZ25" s="546"/>
      <c r="CA25" s="546"/>
      <c r="CB25" s="546"/>
      <c r="CC25" s="546"/>
      <c r="CD25" s="546"/>
      <c r="CE25" s="546"/>
      <c r="CF25" s="546"/>
      <c r="CG25" s="546"/>
      <c r="CH25" s="546"/>
      <c r="CI25" s="546"/>
      <c r="CJ25" s="546"/>
      <c r="CK25" s="546"/>
      <c r="CL25" s="546"/>
      <c r="CM25" s="546"/>
      <c r="CN25" s="546"/>
      <c r="CO25" s="546"/>
      <c r="CP25" s="546"/>
      <c r="CQ25" s="546"/>
      <c r="CR25" s="546"/>
      <c r="CS25" s="546"/>
      <c r="CT25" s="546"/>
      <c r="CU25" s="546"/>
      <c r="CV25" s="546"/>
      <c r="CW25" s="546"/>
      <c r="CX25" s="546"/>
      <c r="CY25" s="546"/>
      <c r="CZ25" s="546"/>
      <c r="DA25" s="546"/>
      <c r="DB25" s="546"/>
      <c r="DC25" s="546"/>
      <c r="DD25" s="546"/>
      <c r="DE25" s="546"/>
      <c r="DF25" s="546"/>
      <c r="DG25" s="546"/>
      <c r="DH25" s="546"/>
      <c r="DI25" s="546"/>
      <c r="DJ25" s="546"/>
      <c r="DK25" s="546"/>
      <c r="DL25" s="546"/>
      <c r="DM25" s="546"/>
      <c r="DN25" s="546"/>
      <c r="DO25" s="546"/>
      <c r="DP25" s="546"/>
      <c r="DQ25" s="546"/>
      <c r="DR25" s="546"/>
      <c r="DS25" s="546"/>
      <c r="DT25" s="546"/>
      <c r="DU25" s="546"/>
      <c r="DV25" s="546"/>
      <c r="DW25" s="546"/>
      <c r="DX25" s="546"/>
      <c r="DY25" s="546"/>
      <c r="DZ25" s="546"/>
      <c r="EA25" s="546"/>
      <c r="EB25" s="546"/>
      <c r="EC25" s="546"/>
      <c r="ED25" s="546"/>
      <c r="EE25" s="546"/>
      <c r="EF25" s="546"/>
      <c r="EG25" s="546"/>
      <c r="EH25" s="546"/>
      <c r="EI25" s="546"/>
      <c r="EJ25" s="546"/>
      <c r="EK25" s="546"/>
      <c r="EL25" s="546"/>
      <c r="EM25" s="546"/>
      <c r="EN25" s="546"/>
      <c r="EO25" s="546"/>
      <c r="EP25" s="546"/>
      <c r="EQ25" s="546"/>
      <c r="ER25" s="546"/>
      <c r="ES25" s="546"/>
      <c r="ET25" s="546"/>
      <c r="EU25" s="546"/>
      <c r="EV25" s="546"/>
      <c r="EW25" s="546"/>
      <c r="EX25" s="546"/>
      <c r="EY25" s="546"/>
      <c r="EZ25" s="546"/>
      <c r="FA25" s="546"/>
      <c r="FB25" s="546"/>
      <c r="FC25" s="546"/>
      <c r="FD25" s="546"/>
      <c r="FE25" s="546"/>
      <c r="FF25" s="546"/>
      <c r="FG25" s="546"/>
    </row>
    <row r="26" spans="1:163" ht="10.5">
      <c r="A26" s="545" t="s">
        <v>287</v>
      </c>
      <c r="B26" s="583" t="s">
        <v>204</v>
      </c>
      <c r="C26" s="267">
        <v>102553.1</v>
      </c>
      <c r="D26" s="267">
        <v>98522.2</v>
      </c>
      <c r="E26" s="582">
        <f>D26/C26*100</f>
        <v>96.06945085033996</v>
      </c>
      <c r="F26" s="267">
        <v>23730.9</v>
      </c>
      <c r="G26" s="267">
        <v>16176.5</v>
      </c>
      <c r="H26" s="582">
        <f>G26/F26*100</f>
        <v>68.16639908305206</v>
      </c>
      <c r="I26" s="549">
        <v>258700</v>
      </c>
      <c r="J26" s="574">
        <v>267000</v>
      </c>
      <c r="K26" s="574">
        <f>J26</f>
        <v>267000</v>
      </c>
      <c r="L26" s="574">
        <f>K26-J26</f>
        <v>0</v>
      </c>
      <c r="M26" s="549"/>
      <c r="N26" s="549"/>
      <c r="O26" s="574">
        <f>M26-N26</f>
        <v>0</v>
      </c>
      <c r="P26" s="546">
        <v>1560</v>
      </c>
      <c r="Q26" s="267">
        <v>895.6</v>
      </c>
      <c r="R26" s="574">
        <f>Q26/P26*100</f>
        <v>57.41025641025641</v>
      </c>
      <c r="S26" s="574"/>
      <c r="T26" s="261"/>
      <c r="U26" s="549" t="s">
        <v>450</v>
      </c>
      <c r="V26" s="559">
        <v>5</v>
      </c>
      <c r="W26" s="261"/>
      <c r="Z26" s="267"/>
      <c r="AA26" s="549">
        <v>27</v>
      </c>
      <c r="AB26" s="267"/>
      <c r="AC26" s="267"/>
      <c r="AD26" s="267"/>
      <c r="AE26" s="267"/>
      <c r="AF26" s="267"/>
      <c r="AG26" s="267"/>
      <c r="AH26" s="267"/>
      <c r="AI26" s="267"/>
      <c r="AJ26" s="261"/>
      <c r="AK26" s="261"/>
      <c r="AL26" s="261"/>
      <c r="AM26" s="261"/>
      <c r="AO26" s="261"/>
      <c r="AP26" s="261"/>
      <c r="AQ26" s="261"/>
      <c r="AR26" s="261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546"/>
      <c r="BF26" s="546"/>
      <c r="BG26" s="546"/>
      <c r="BH26" s="546"/>
      <c r="BI26" s="546"/>
      <c r="BJ26" s="546"/>
      <c r="BK26" s="546"/>
      <c r="BL26" s="546"/>
      <c r="BM26" s="546"/>
      <c r="BN26" s="546"/>
      <c r="BO26" s="546"/>
      <c r="BP26" s="546"/>
      <c r="BQ26" s="546"/>
      <c r="BR26" s="546"/>
      <c r="BS26" s="546"/>
      <c r="BT26" s="546"/>
      <c r="BU26" s="546"/>
      <c r="BV26" s="546"/>
      <c r="BW26" s="546"/>
      <c r="BX26" s="546"/>
      <c r="BY26" s="546"/>
      <c r="BZ26" s="546"/>
      <c r="CA26" s="546"/>
      <c r="CB26" s="546"/>
      <c r="CC26" s="546"/>
      <c r="CD26" s="546"/>
      <c r="CE26" s="546"/>
      <c r="CF26" s="546"/>
      <c r="CG26" s="546"/>
      <c r="CH26" s="546"/>
      <c r="CI26" s="546"/>
      <c r="CJ26" s="546"/>
      <c r="CK26" s="546"/>
      <c r="CL26" s="546"/>
      <c r="CM26" s="546"/>
      <c r="CN26" s="546"/>
      <c r="CO26" s="546"/>
      <c r="CP26" s="546"/>
      <c r="CQ26" s="546"/>
      <c r="CR26" s="546"/>
      <c r="CS26" s="546"/>
      <c r="CT26" s="546"/>
      <c r="CU26" s="546"/>
      <c r="CV26" s="546"/>
      <c r="CW26" s="546"/>
      <c r="CX26" s="546"/>
      <c r="CY26" s="546"/>
      <c r="CZ26" s="546"/>
      <c r="DA26" s="546"/>
      <c r="DB26" s="546"/>
      <c r="DC26" s="546"/>
      <c r="DD26" s="546"/>
      <c r="DE26" s="546"/>
      <c r="DF26" s="546"/>
      <c r="DG26" s="546"/>
      <c r="DH26" s="546"/>
      <c r="DI26" s="546"/>
      <c r="DJ26" s="546"/>
      <c r="DK26" s="546"/>
      <c r="DL26" s="546"/>
      <c r="DM26" s="546"/>
      <c r="DN26" s="546"/>
      <c r="DO26" s="546"/>
      <c r="DP26" s="546"/>
      <c r="DQ26" s="546"/>
      <c r="DR26" s="546"/>
      <c r="DS26" s="546"/>
      <c r="DT26" s="546"/>
      <c r="DU26" s="546"/>
      <c r="DV26" s="546"/>
      <c r="DW26" s="546"/>
      <c r="DX26" s="546"/>
      <c r="DY26" s="546"/>
      <c r="DZ26" s="546"/>
      <c r="EA26" s="546"/>
      <c r="EB26" s="546"/>
      <c r="EC26" s="546"/>
      <c r="ED26" s="546"/>
      <c r="EE26" s="546"/>
      <c r="EF26" s="546"/>
      <c r="EG26" s="546"/>
      <c r="EH26" s="546"/>
      <c r="EI26" s="546"/>
      <c r="EJ26" s="546"/>
      <c r="EK26" s="546"/>
      <c r="EL26" s="546"/>
      <c r="EM26" s="546"/>
      <c r="EN26" s="546"/>
      <c r="EO26" s="546"/>
      <c r="EP26" s="546"/>
      <c r="EQ26" s="546"/>
      <c r="ER26" s="546"/>
      <c r="ES26" s="546"/>
      <c r="ET26" s="546"/>
      <c r="EU26" s="546"/>
      <c r="EV26" s="546"/>
      <c r="EW26" s="546"/>
      <c r="EX26" s="546"/>
      <c r="EY26" s="546"/>
      <c r="EZ26" s="546"/>
      <c r="FA26" s="546"/>
      <c r="FB26" s="546"/>
      <c r="FC26" s="546"/>
      <c r="FD26" s="546"/>
      <c r="FE26" s="546"/>
      <c r="FF26" s="546"/>
      <c r="FG26" s="546"/>
    </row>
    <row r="27" spans="1:163" ht="10.5">
      <c r="A27" s="545" t="s">
        <v>288</v>
      </c>
      <c r="B27" s="583" t="s">
        <v>205</v>
      </c>
      <c r="C27" s="267">
        <v>124407.6</v>
      </c>
      <c r="D27" s="267">
        <v>101726.3</v>
      </c>
      <c r="E27" s="582">
        <f>D27/C27*100</f>
        <v>81.76855754793115</v>
      </c>
      <c r="F27" s="267">
        <v>27462.8</v>
      </c>
      <c r="G27" s="267">
        <v>19752.3</v>
      </c>
      <c r="H27" s="582">
        <f>G27/F27*100</f>
        <v>71.92383879283977</v>
      </c>
      <c r="I27" s="549">
        <v>345800</v>
      </c>
      <c r="J27" s="574">
        <v>358000</v>
      </c>
      <c r="K27" s="574">
        <f>J27</f>
        <v>358000</v>
      </c>
      <c r="L27" s="574">
        <f>K27-J27</f>
        <v>0</v>
      </c>
      <c r="M27" s="549"/>
      <c r="N27" s="549"/>
      <c r="O27" s="574">
        <f>M27-N27</f>
        <v>0</v>
      </c>
      <c r="P27" s="546">
        <v>2535</v>
      </c>
      <c r="Q27" s="267">
        <v>2590.1</v>
      </c>
      <c r="R27" s="574">
        <f>Q27/P27*100</f>
        <v>102.17357001972387</v>
      </c>
      <c r="S27" s="574"/>
      <c r="T27" s="261"/>
      <c r="U27" s="549" t="s">
        <v>450</v>
      </c>
      <c r="V27" s="559"/>
      <c r="W27" s="261"/>
      <c r="Z27" s="267"/>
      <c r="AA27" s="549">
        <v>1</v>
      </c>
      <c r="AB27" s="267"/>
      <c r="AC27" s="267"/>
      <c r="AD27" s="267"/>
      <c r="AE27" s="267"/>
      <c r="AF27" s="267"/>
      <c r="AG27" s="267"/>
      <c r="AH27" s="267"/>
      <c r="AI27" s="267"/>
      <c r="AJ27" s="261"/>
      <c r="AK27" s="261"/>
      <c r="AL27" s="261"/>
      <c r="AM27" s="261"/>
      <c r="AO27" s="261"/>
      <c r="AP27" s="261"/>
      <c r="AQ27" s="261"/>
      <c r="AR27" s="261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546"/>
      <c r="BF27" s="546"/>
      <c r="BG27" s="546"/>
      <c r="BH27" s="546"/>
      <c r="BI27" s="546"/>
      <c r="BJ27" s="546"/>
      <c r="BK27" s="546"/>
      <c r="BL27" s="546"/>
      <c r="BM27" s="546"/>
      <c r="BN27" s="546"/>
      <c r="BO27" s="546"/>
      <c r="BP27" s="546"/>
      <c r="BQ27" s="546"/>
      <c r="BR27" s="546"/>
      <c r="BS27" s="546"/>
      <c r="BT27" s="546"/>
      <c r="BU27" s="546"/>
      <c r="BV27" s="546"/>
      <c r="BW27" s="546"/>
      <c r="BX27" s="546"/>
      <c r="BY27" s="546"/>
      <c r="BZ27" s="546"/>
      <c r="CA27" s="546"/>
      <c r="CB27" s="546"/>
      <c r="CC27" s="546"/>
      <c r="CD27" s="546"/>
      <c r="CE27" s="546"/>
      <c r="CF27" s="546"/>
      <c r="CG27" s="546"/>
      <c r="CH27" s="546"/>
      <c r="CI27" s="546"/>
      <c r="CJ27" s="546"/>
      <c r="CK27" s="546"/>
      <c r="CL27" s="546"/>
      <c r="CM27" s="546"/>
      <c r="CN27" s="546"/>
      <c r="CO27" s="546"/>
      <c r="CP27" s="546"/>
      <c r="CQ27" s="546"/>
      <c r="CR27" s="546"/>
      <c r="CS27" s="546"/>
      <c r="CT27" s="546"/>
      <c r="CU27" s="546"/>
      <c r="CV27" s="546"/>
      <c r="CW27" s="546"/>
      <c r="CX27" s="546"/>
      <c r="CY27" s="546"/>
      <c r="CZ27" s="546"/>
      <c r="DA27" s="546"/>
      <c r="DB27" s="546"/>
      <c r="DC27" s="546"/>
      <c r="DD27" s="546"/>
      <c r="DE27" s="546"/>
      <c r="DF27" s="546"/>
      <c r="DG27" s="546"/>
      <c r="DH27" s="546"/>
      <c r="DI27" s="546"/>
      <c r="DJ27" s="546"/>
      <c r="DK27" s="546"/>
      <c r="DL27" s="546"/>
      <c r="DM27" s="546"/>
      <c r="DN27" s="546"/>
      <c r="DO27" s="546"/>
      <c r="DP27" s="546"/>
      <c r="DQ27" s="546"/>
      <c r="DR27" s="546"/>
      <c r="DS27" s="546"/>
      <c r="DT27" s="546"/>
      <c r="DU27" s="546"/>
      <c r="DV27" s="546"/>
      <c r="DW27" s="546"/>
      <c r="DX27" s="546"/>
      <c r="DY27" s="546"/>
      <c r="DZ27" s="546"/>
      <c r="EA27" s="546"/>
      <c r="EB27" s="546"/>
      <c r="EC27" s="546"/>
      <c r="ED27" s="546"/>
      <c r="EE27" s="546"/>
      <c r="EF27" s="546"/>
      <c r="EG27" s="546"/>
      <c r="EH27" s="546"/>
      <c r="EI27" s="546"/>
      <c r="EJ27" s="546"/>
      <c r="EK27" s="546"/>
      <c r="EL27" s="546"/>
      <c r="EM27" s="546"/>
      <c r="EN27" s="546"/>
      <c r="EO27" s="546"/>
      <c r="EP27" s="546"/>
      <c r="EQ27" s="546"/>
      <c r="ER27" s="546"/>
      <c r="ES27" s="546"/>
      <c r="ET27" s="546"/>
      <c r="EU27" s="546"/>
      <c r="EV27" s="546"/>
      <c r="EW27" s="546"/>
      <c r="EX27" s="546"/>
      <c r="EY27" s="546"/>
      <c r="EZ27" s="546"/>
      <c r="FA27" s="546"/>
      <c r="FB27" s="546"/>
      <c r="FC27" s="546"/>
      <c r="FD27" s="546"/>
      <c r="FE27" s="546"/>
      <c r="FF27" s="546"/>
      <c r="FG27" s="546"/>
    </row>
    <row r="28" spans="1:163" ht="10.5" customHeight="1">
      <c r="A28" s="545" t="s">
        <v>289</v>
      </c>
      <c r="B28" s="583" t="s">
        <v>206</v>
      </c>
      <c r="C28" s="267">
        <v>131809</v>
      </c>
      <c r="D28" s="267">
        <v>95225.4</v>
      </c>
      <c r="E28" s="582">
        <f>D28/C28*100</f>
        <v>72.2449908579839</v>
      </c>
      <c r="F28" s="267">
        <v>30115.6</v>
      </c>
      <c r="G28" s="267">
        <v>18052.6</v>
      </c>
      <c r="H28" s="582">
        <f>G28/F28*100</f>
        <v>59.94434777988816</v>
      </c>
      <c r="I28" s="549">
        <v>307000</v>
      </c>
      <c r="J28" s="574">
        <v>359000</v>
      </c>
      <c r="K28" s="574">
        <f>J28</f>
        <v>359000</v>
      </c>
      <c r="L28" s="574">
        <f>K28-J28</f>
        <v>0</v>
      </c>
      <c r="M28" s="549"/>
      <c r="N28" s="549"/>
      <c r="O28" s="574">
        <f>M28-N28</f>
        <v>0</v>
      </c>
      <c r="P28" s="546">
        <v>3120</v>
      </c>
      <c r="Q28" s="267">
        <v>2342.9</v>
      </c>
      <c r="R28" s="574">
        <f>Q28/P28*100</f>
        <v>75.09294871794872</v>
      </c>
      <c r="S28" s="574"/>
      <c r="T28" s="261"/>
      <c r="U28" s="549" t="s">
        <v>450</v>
      </c>
      <c r="V28" s="559">
        <v>7</v>
      </c>
      <c r="W28" s="261"/>
      <c r="Z28" s="267" t="s">
        <v>450</v>
      </c>
      <c r="AA28" s="549">
        <v>10</v>
      </c>
      <c r="AB28" s="267"/>
      <c r="AC28" s="267"/>
      <c r="AD28" s="267"/>
      <c r="AE28" s="267"/>
      <c r="AF28" s="267"/>
      <c r="AG28" s="267"/>
      <c r="AH28" s="267"/>
      <c r="AI28" s="267"/>
      <c r="AJ28" s="261"/>
      <c r="AK28" s="261"/>
      <c r="AL28" s="261"/>
      <c r="AM28" s="261"/>
      <c r="AO28" s="261"/>
      <c r="AP28" s="261"/>
      <c r="AQ28" s="261"/>
      <c r="AR28" s="261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546"/>
      <c r="BF28" s="546"/>
      <c r="BG28" s="546"/>
      <c r="BH28" s="546"/>
      <c r="BI28" s="546"/>
      <c r="BJ28" s="546"/>
      <c r="BK28" s="546"/>
      <c r="BL28" s="546"/>
      <c r="BM28" s="546"/>
      <c r="BN28" s="546"/>
      <c r="BO28" s="546"/>
      <c r="BP28" s="546"/>
      <c r="BQ28" s="546"/>
      <c r="BR28" s="546"/>
      <c r="BS28" s="546"/>
      <c r="BT28" s="546"/>
      <c r="BU28" s="546"/>
      <c r="BV28" s="546"/>
      <c r="BW28" s="546"/>
      <c r="BX28" s="546"/>
      <c r="BY28" s="546"/>
      <c r="BZ28" s="546"/>
      <c r="CA28" s="546"/>
      <c r="CB28" s="546"/>
      <c r="CC28" s="546"/>
      <c r="CD28" s="546"/>
      <c r="CE28" s="546"/>
      <c r="CF28" s="546"/>
      <c r="CG28" s="546"/>
      <c r="CH28" s="546"/>
      <c r="CI28" s="546"/>
      <c r="CJ28" s="546"/>
      <c r="CK28" s="546"/>
      <c r="CL28" s="546"/>
      <c r="CM28" s="546"/>
      <c r="CN28" s="546"/>
      <c r="CO28" s="546"/>
      <c r="CP28" s="546"/>
      <c r="CQ28" s="546"/>
      <c r="CR28" s="546"/>
      <c r="CS28" s="546"/>
      <c r="CT28" s="546"/>
      <c r="CU28" s="546"/>
      <c r="CV28" s="546"/>
      <c r="CW28" s="546"/>
      <c r="CX28" s="546"/>
      <c r="CY28" s="546"/>
      <c r="CZ28" s="546"/>
      <c r="DA28" s="546"/>
      <c r="DB28" s="546"/>
      <c r="DC28" s="546"/>
      <c r="DD28" s="546"/>
      <c r="DE28" s="546"/>
      <c r="DF28" s="546"/>
      <c r="DG28" s="546"/>
      <c r="DH28" s="546"/>
      <c r="DI28" s="546"/>
      <c r="DJ28" s="546"/>
      <c r="DK28" s="546"/>
      <c r="DL28" s="546"/>
      <c r="DM28" s="546"/>
      <c r="DN28" s="546"/>
      <c r="DO28" s="546"/>
      <c r="DP28" s="546"/>
      <c r="DQ28" s="546"/>
      <c r="DR28" s="546"/>
      <c r="DS28" s="546"/>
      <c r="DT28" s="546"/>
      <c r="DU28" s="546"/>
      <c r="DV28" s="546"/>
      <c r="DW28" s="546"/>
      <c r="DX28" s="546"/>
      <c r="DY28" s="546"/>
      <c r="DZ28" s="546"/>
      <c r="EA28" s="546"/>
      <c r="EB28" s="546"/>
      <c r="EC28" s="546"/>
      <c r="ED28" s="546"/>
      <c r="EE28" s="546"/>
      <c r="EF28" s="546"/>
      <c r="EG28" s="546"/>
      <c r="EH28" s="546"/>
      <c r="EI28" s="546"/>
      <c r="EJ28" s="546"/>
      <c r="EK28" s="546"/>
      <c r="EL28" s="546"/>
      <c r="EM28" s="546"/>
      <c r="EN28" s="546"/>
      <c r="EO28" s="546"/>
      <c r="EP28" s="546"/>
      <c r="EQ28" s="546"/>
      <c r="ER28" s="546"/>
      <c r="ES28" s="546"/>
      <c r="ET28" s="546"/>
      <c r="EU28" s="546"/>
      <c r="EV28" s="546"/>
      <c r="EW28" s="546"/>
      <c r="EX28" s="546"/>
      <c r="EY28" s="546"/>
      <c r="EZ28" s="546"/>
      <c r="FA28" s="546"/>
      <c r="FB28" s="546"/>
      <c r="FC28" s="546"/>
      <c r="FD28" s="546"/>
      <c r="FE28" s="546"/>
      <c r="FF28" s="546"/>
      <c r="FG28" s="546"/>
    </row>
    <row r="29" spans="1:163" ht="10.5">
      <c r="A29" s="545" t="s">
        <v>290</v>
      </c>
      <c r="B29" s="583" t="s">
        <v>207</v>
      </c>
      <c r="C29" s="267">
        <v>99090.5</v>
      </c>
      <c r="D29" s="267">
        <v>81362.6</v>
      </c>
      <c r="E29" s="582">
        <f>D29/C29*100</f>
        <v>82.10938485525858</v>
      </c>
      <c r="F29" s="267">
        <v>20985.1</v>
      </c>
      <c r="G29" s="267">
        <v>15244.8</v>
      </c>
      <c r="H29" s="582">
        <f>G29/F29*100</f>
        <v>72.64582966009216</v>
      </c>
      <c r="I29" s="549">
        <v>283100</v>
      </c>
      <c r="J29" s="574">
        <v>276000</v>
      </c>
      <c r="K29" s="574">
        <f>J29</f>
        <v>276000</v>
      </c>
      <c r="L29" s="574">
        <f>K29-J29</f>
        <v>0</v>
      </c>
      <c r="M29" s="549"/>
      <c r="N29" s="549"/>
      <c r="O29" s="574">
        <f>M29-N29</f>
        <v>0</v>
      </c>
      <c r="P29" s="546">
        <v>2145</v>
      </c>
      <c r="Q29" s="267">
        <v>1384.6</v>
      </c>
      <c r="R29" s="574">
        <f>Q29/P29*100</f>
        <v>64.55011655011654</v>
      </c>
      <c r="S29" s="574"/>
      <c r="T29" s="261"/>
      <c r="U29" s="549" t="s">
        <v>450</v>
      </c>
      <c r="V29" s="559"/>
      <c r="W29" s="261"/>
      <c r="Z29" s="267"/>
      <c r="AA29" s="549">
        <v>1</v>
      </c>
      <c r="AB29" s="267"/>
      <c r="AC29" s="267"/>
      <c r="AD29" s="267"/>
      <c r="AE29" s="267"/>
      <c r="AF29" s="267"/>
      <c r="AG29" s="267"/>
      <c r="AH29" s="267"/>
      <c r="AI29" s="267"/>
      <c r="AJ29" s="261"/>
      <c r="AK29" s="261"/>
      <c r="AL29" s="261"/>
      <c r="AM29" s="261"/>
      <c r="AO29" s="261"/>
      <c r="AP29" s="261"/>
      <c r="AQ29" s="261"/>
      <c r="AR29" s="261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546"/>
      <c r="BF29" s="546"/>
      <c r="BG29" s="546"/>
      <c r="BH29" s="546"/>
      <c r="BI29" s="546"/>
      <c r="BJ29" s="546"/>
      <c r="BK29" s="546"/>
      <c r="BL29" s="546"/>
      <c r="BM29" s="546"/>
      <c r="BN29" s="546"/>
      <c r="BO29" s="546"/>
      <c r="BP29" s="546"/>
      <c r="BQ29" s="546"/>
      <c r="BR29" s="546"/>
      <c r="BS29" s="546"/>
      <c r="BT29" s="546"/>
      <c r="BU29" s="546"/>
      <c r="BV29" s="546"/>
      <c r="BW29" s="546"/>
      <c r="BX29" s="546"/>
      <c r="BY29" s="546"/>
      <c r="BZ29" s="546"/>
      <c r="CA29" s="546"/>
      <c r="CB29" s="546"/>
      <c r="CC29" s="546"/>
      <c r="CD29" s="546"/>
      <c r="CE29" s="546"/>
      <c r="CF29" s="546"/>
      <c r="CG29" s="546"/>
      <c r="CH29" s="546"/>
      <c r="CI29" s="546"/>
      <c r="CJ29" s="546"/>
      <c r="CK29" s="546"/>
      <c r="CL29" s="546"/>
      <c r="CM29" s="546"/>
      <c r="CN29" s="546"/>
      <c r="CO29" s="546"/>
      <c r="CP29" s="546"/>
      <c r="CQ29" s="546"/>
      <c r="CR29" s="546"/>
      <c r="CS29" s="546"/>
      <c r="CT29" s="546"/>
      <c r="CU29" s="546"/>
      <c r="CV29" s="546"/>
      <c r="CW29" s="546"/>
      <c r="CX29" s="546"/>
      <c r="CY29" s="546"/>
      <c r="CZ29" s="546"/>
      <c r="DA29" s="546"/>
      <c r="DB29" s="546"/>
      <c r="DC29" s="546"/>
      <c r="DD29" s="546"/>
      <c r="DE29" s="546"/>
      <c r="DF29" s="546"/>
      <c r="DG29" s="546"/>
      <c r="DH29" s="546"/>
      <c r="DI29" s="546"/>
      <c r="DJ29" s="546"/>
      <c r="DK29" s="546"/>
      <c r="DL29" s="546"/>
      <c r="DM29" s="546"/>
      <c r="DN29" s="546"/>
      <c r="DO29" s="546"/>
      <c r="DP29" s="546"/>
      <c r="DQ29" s="546"/>
      <c r="DR29" s="546"/>
      <c r="DS29" s="546"/>
      <c r="DT29" s="546"/>
      <c r="DU29" s="546"/>
      <c r="DV29" s="546"/>
      <c r="DW29" s="546"/>
      <c r="DX29" s="546"/>
      <c r="DY29" s="546"/>
      <c r="DZ29" s="546"/>
      <c r="EA29" s="546"/>
      <c r="EB29" s="546"/>
      <c r="EC29" s="546"/>
      <c r="ED29" s="546"/>
      <c r="EE29" s="546"/>
      <c r="EF29" s="546"/>
      <c r="EG29" s="546"/>
      <c r="EH29" s="546"/>
      <c r="EI29" s="546"/>
      <c r="EJ29" s="546"/>
      <c r="EK29" s="546"/>
      <c r="EL29" s="546"/>
      <c r="EM29" s="546"/>
      <c r="EN29" s="546"/>
      <c r="EO29" s="546"/>
      <c r="EP29" s="546"/>
      <c r="EQ29" s="546"/>
      <c r="ER29" s="546"/>
      <c r="ES29" s="546"/>
      <c r="ET29" s="546"/>
      <c r="EU29" s="546"/>
      <c r="EV29" s="546"/>
      <c r="EW29" s="546"/>
      <c r="EX29" s="546"/>
      <c r="EY29" s="546"/>
      <c r="EZ29" s="546"/>
      <c r="FA29" s="546"/>
      <c r="FB29" s="546"/>
      <c r="FC29" s="546"/>
      <c r="FD29" s="546"/>
      <c r="FE29" s="546"/>
      <c r="FF29" s="546"/>
      <c r="FG29" s="546"/>
    </row>
    <row r="30" spans="2:163" ht="7.5" customHeight="1">
      <c r="B30" s="583"/>
      <c r="C30" s="261"/>
      <c r="E30" s="582"/>
      <c r="H30" s="582"/>
      <c r="J30" s="574"/>
      <c r="K30" s="574"/>
      <c r="L30" s="574"/>
      <c r="M30" s="584"/>
      <c r="N30" s="584"/>
      <c r="O30" s="574"/>
      <c r="Q30" s="267"/>
      <c r="R30" s="574"/>
      <c r="S30" s="574"/>
      <c r="T30" s="261"/>
      <c r="U30" s="549" t="s">
        <v>450</v>
      </c>
      <c r="V30" s="559">
        <v>11</v>
      </c>
      <c r="W30" s="261"/>
      <c r="Z30" s="267"/>
      <c r="AA30" s="549">
        <v>5</v>
      </c>
      <c r="AB30" s="267"/>
      <c r="AC30" s="267"/>
      <c r="AD30" s="267"/>
      <c r="AE30" s="267"/>
      <c r="AF30" s="267"/>
      <c r="AG30" s="267"/>
      <c r="AH30" s="267"/>
      <c r="AI30" s="267"/>
      <c r="AJ30" s="261"/>
      <c r="AK30" s="261"/>
      <c r="AL30" s="261"/>
      <c r="AM30" s="261"/>
      <c r="AO30" s="261"/>
      <c r="AP30" s="261"/>
      <c r="AQ30" s="261"/>
      <c r="AR30" s="261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546"/>
      <c r="BF30" s="546"/>
      <c r="BG30" s="546"/>
      <c r="BH30" s="546"/>
      <c r="BI30" s="546"/>
      <c r="BJ30" s="546"/>
      <c r="BK30" s="546"/>
      <c r="BL30" s="546"/>
      <c r="BM30" s="546"/>
      <c r="BN30" s="546"/>
      <c r="BO30" s="546"/>
      <c r="BP30" s="546"/>
      <c r="BQ30" s="546"/>
      <c r="BR30" s="546"/>
      <c r="BS30" s="546"/>
      <c r="BT30" s="546"/>
      <c r="BU30" s="546"/>
      <c r="BV30" s="546"/>
      <c r="BW30" s="546"/>
      <c r="BX30" s="546"/>
      <c r="BY30" s="546"/>
      <c r="BZ30" s="546"/>
      <c r="CA30" s="546"/>
      <c r="CB30" s="546"/>
      <c r="CC30" s="546"/>
      <c r="CD30" s="546"/>
      <c r="CE30" s="546"/>
      <c r="CF30" s="546"/>
      <c r="CG30" s="546"/>
      <c r="CH30" s="546"/>
      <c r="CI30" s="546"/>
      <c r="CJ30" s="546"/>
      <c r="CK30" s="546"/>
      <c r="CL30" s="546"/>
      <c r="CM30" s="546"/>
      <c r="CN30" s="546"/>
      <c r="CO30" s="546"/>
      <c r="CP30" s="546"/>
      <c r="CQ30" s="546"/>
      <c r="CR30" s="546"/>
      <c r="CS30" s="546"/>
      <c r="CT30" s="546"/>
      <c r="CU30" s="546"/>
      <c r="CV30" s="546"/>
      <c r="CW30" s="546"/>
      <c r="CX30" s="546"/>
      <c r="CY30" s="546"/>
      <c r="CZ30" s="546"/>
      <c r="DA30" s="546"/>
      <c r="DB30" s="546"/>
      <c r="DC30" s="546"/>
      <c r="DD30" s="546"/>
      <c r="DE30" s="546"/>
      <c r="DF30" s="546"/>
      <c r="DG30" s="546"/>
      <c r="DH30" s="546"/>
      <c r="DI30" s="546"/>
      <c r="DJ30" s="546"/>
      <c r="DK30" s="546"/>
      <c r="DL30" s="546"/>
      <c r="DM30" s="546"/>
      <c r="DN30" s="546"/>
      <c r="DO30" s="546"/>
      <c r="DP30" s="546"/>
      <c r="DQ30" s="546"/>
      <c r="DR30" s="546"/>
      <c r="DS30" s="546"/>
      <c r="DT30" s="546"/>
      <c r="DU30" s="546"/>
      <c r="DV30" s="546"/>
      <c r="DW30" s="546"/>
      <c r="DX30" s="546"/>
      <c r="DY30" s="546"/>
      <c r="DZ30" s="546"/>
      <c r="EA30" s="546"/>
      <c r="EB30" s="546"/>
      <c r="EC30" s="546"/>
      <c r="ED30" s="546"/>
      <c r="EE30" s="546"/>
      <c r="EF30" s="546"/>
      <c r="EG30" s="546"/>
      <c r="EH30" s="546"/>
      <c r="EI30" s="546"/>
      <c r="EJ30" s="546"/>
      <c r="EK30" s="546"/>
      <c r="EL30" s="546"/>
      <c r="EM30" s="546"/>
      <c r="EN30" s="546"/>
      <c r="EO30" s="546"/>
      <c r="EP30" s="546"/>
      <c r="EQ30" s="546"/>
      <c r="ER30" s="546"/>
      <c r="ES30" s="546"/>
      <c r="ET30" s="546"/>
      <c r="EU30" s="546"/>
      <c r="EV30" s="546"/>
      <c r="EW30" s="546"/>
      <c r="EX30" s="546"/>
      <c r="EY30" s="546"/>
      <c r="EZ30" s="546"/>
      <c r="FA30" s="546"/>
      <c r="FB30" s="546"/>
      <c r="FC30" s="546"/>
      <c r="FD30" s="546"/>
      <c r="FE30" s="546"/>
      <c r="FF30" s="546"/>
      <c r="FG30" s="546"/>
    </row>
    <row r="31" spans="1:163" ht="10.5">
      <c r="A31" s="545" t="s">
        <v>291</v>
      </c>
      <c r="B31" s="583" t="s">
        <v>208</v>
      </c>
      <c r="C31" s="267">
        <v>72541.2</v>
      </c>
      <c r="D31" s="267">
        <v>62134.5</v>
      </c>
      <c r="E31" s="582">
        <f>D31/C31*100</f>
        <v>85.65408347256455</v>
      </c>
      <c r="F31" s="267">
        <v>15724.2</v>
      </c>
      <c r="G31" s="267">
        <v>11538</v>
      </c>
      <c r="H31" s="582">
        <f>G31/F31*100</f>
        <v>73.377341931545</v>
      </c>
      <c r="I31" s="549">
        <v>129000</v>
      </c>
      <c r="J31" s="574">
        <v>169000</v>
      </c>
      <c r="K31" s="574">
        <f>J31</f>
        <v>169000</v>
      </c>
      <c r="L31" s="574">
        <f>K31-J31</f>
        <v>0</v>
      </c>
      <c r="M31" s="549"/>
      <c r="N31" s="549"/>
      <c r="O31" s="574">
        <f>M31-N31</f>
        <v>0</v>
      </c>
      <c r="P31" s="546">
        <v>1170</v>
      </c>
      <c r="Q31" s="267">
        <v>245.5</v>
      </c>
      <c r="R31" s="574">
        <f>Q31/P31*100</f>
        <v>20.982905982905983</v>
      </c>
      <c r="S31" s="574"/>
      <c r="T31" s="261"/>
      <c r="U31" s="549" t="s">
        <v>450</v>
      </c>
      <c r="V31" s="559">
        <v>34</v>
      </c>
      <c r="W31" s="261"/>
      <c r="Z31" s="267"/>
      <c r="AA31" s="549">
        <v>158</v>
      </c>
      <c r="AB31" s="267"/>
      <c r="AC31" s="267"/>
      <c r="AD31" s="267"/>
      <c r="AE31" s="267"/>
      <c r="AF31" s="267"/>
      <c r="AG31" s="267"/>
      <c r="AH31" s="267"/>
      <c r="AI31" s="267"/>
      <c r="AJ31" s="261"/>
      <c r="AK31" s="261"/>
      <c r="AL31" s="261"/>
      <c r="AM31" s="261"/>
      <c r="AO31" s="261"/>
      <c r="AP31" s="261"/>
      <c r="AQ31" s="261"/>
      <c r="AR31" s="261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546"/>
      <c r="BF31" s="546"/>
      <c r="BG31" s="546"/>
      <c r="BH31" s="546"/>
      <c r="BI31" s="546"/>
      <c r="BJ31" s="546"/>
      <c r="BK31" s="546"/>
      <c r="BL31" s="546"/>
      <c r="BM31" s="546"/>
      <c r="BN31" s="546"/>
      <c r="BO31" s="546"/>
      <c r="BP31" s="546"/>
      <c r="BQ31" s="546"/>
      <c r="BR31" s="546"/>
      <c r="BS31" s="546"/>
      <c r="BT31" s="546"/>
      <c r="BU31" s="546"/>
      <c r="BV31" s="546"/>
      <c r="BW31" s="546"/>
      <c r="BX31" s="546"/>
      <c r="BY31" s="546"/>
      <c r="BZ31" s="546"/>
      <c r="CA31" s="546"/>
      <c r="CB31" s="546"/>
      <c r="CC31" s="546"/>
      <c r="CD31" s="546"/>
      <c r="CE31" s="546"/>
      <c r="CF31" s="546"/>
      <c r="CG31" s="546"/>
      <c r="CH31" s="546"/>
      <c r="CI31" s="546"/>
      <c r="CJ31" s="546"/>
      <c r="CK31" s="546"/>
      <c r="CL31" s="546"/>
      <c r="CM31" s="546"/>
      <c r="CN31" s="546"/>
      <c r="CO31" s="546"/>
      <c r="CP31" s="546"/>
      <c r="CQ31" s="546"/>
      <c r="CR31" s="546"/>
      <c r="CS31" s="546"/>
      <c r="CT31" s="546"/>
      <c r="CU31" s="546"/>
      <c r="CV31" s="546"/>
      <c r="CW31" s="546"/>
      <c r="CX31" s="546"/>
      <c r="CY31" s="546"/>
      <c r="CZ31" s="546"/>
      <c r="DA31" s="546"/>
      <c r="DB31" s="546"/>
      <c r="DC31" s="546"/>
      <c r="DD31" s="546"/>
      <c r="DE31" s="546"/>
      <c r="DF31" s="546"/>
      <c r="DG31" s="546"/>
      <c r="DH31" s="546"/>
      <c r="DI31" s="546"/>
      <c r="DJ31" s="546"/>
      <c r="DK31" s="546"/>
      <c r="DL31" s="546"/>
      <c r="DM31" s="546"/>
      <c r="DN31" s="546"/>
      <c r="DO31" s="546"/>
      <c r="DP31" s="546"/>
      <c r="DQ31" s="546"/>
      <c r="DR31" s="546"/>
      <c r="DS31" s="546"/>
      <c r="DT31" s="546"/>
      <c r="DU31" s="546"/>
      <c r="DV31" s="546"/>
      <c r="DW31" s="546"/>
      <c r="DX31" s="546"/>
      <c r="DY31" s="546"/>
      <c r="DZ31" s="546"/>
      <c r="EA31" s="546"/>
      <c r="EB31" s="546"/>
      <c r="EC31" s="546"/>
      <c r="ED31" s="546"/>
      <c r="EE31" s="546"/>
      <c r="EF31" s="546"/>
      <c r="EG31" s="546"/>
      <c r="EH31" s="546"/>
      <c r="EI31" s="546"/>
      <c r="EJ31" s="546"/>
      <c r="EK31" s="546"/>
      <c r="EL31" s="546"/>
      <c r="EM31" s="546"/>
      <c r="EN31" s="546"/>
      <c r="EO31" s="546"/>
      <c r="EP31" s="546"/>
      <c r="EQ31" s="546"/>
      <c r="ER31" s="546"/>
      <c r="ES31" s="546"/>
      <c r="ET31" s="546"/>
      <c r="EU31" s="546"/>
      <c r="EV31" s="546"/>
      <c r="EW31" s="546"/>
      <c r="EX31" s="546"/>
      <c r="EY31" s="546"/>
      <c r="EZ31" s="546"/>
      <c r="FA31" s="546"/>
      <c r="FB31" s="546"/>
      <c r="FC31" s="546"/>
      <c r="FD31" s="546"/>
      <c r="FE31" s="546"/>
      <c r="FF31" s="546"/>
      <c r="FG31" s="546"/>
    </row>
    <row r="32" spans="1:163" ht="10.5">
      <c r="A32" s="545" t="s">
        <v>293</v>
      </c>
      <c r="B32" s="583" t="s">
        <v>210</v>
      </c>
      <c r="C32" s="267">
        <v>76834.3</v>
      </c>
      <c r="D32" s="267">
        <v>68692.5</v>
      </c>
      <c r="E32" s="582">
        <f>D32/C32*100</f>
        <v>89.40343049913906</v>
      </c>
      <c r="F32" s="267">
        <v>16314.2</v>
      </c>
      <c r="G32" s="267">
        <v>13376.8</v>
      </c>
      <c r="H32" s="582">
        <f>G32/F32*100</f>
        <v>81.9948265927842</v>
      </c>
      <c r="I32" s="549">
        <v>129400</v>
      </c>
      <c r="J32" s="574">
        <v>137000</v>
      </c>
      <c r="K32" s="574">
        <f>J32</f>
        <v>137000</v>
      </c>
      <c r="L32" s="574">
        <f>K32-J32</f>
        <v>0</v>
      </c>
      <c r="M32" s="549"/>
      <c r="N32" s="549"/>
      <c r="O32" s="574">
        <f>M32-N32</f>
        <v>0</v>
      </c>
      <c r="P32" s="546">
        <v>1170</v>
      </c>
      <c r="Q32" s="267"/>
      <c r="R32" s="574">
        <f>Q32/P32*100</f>
        <v>0</v>
      </c>
      <c r="S32" s="574"/>
      <c r="T32" s="261"/>
      <c r="U32" s="267"/>
      <c r="V32" s="268"/>
      <c r="W32" s="261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1"/>
      <c r="AK32" s="261"/>
      <c r="AL32" s="261"/>
      <c r="AM32" s="261"/>
      <c r="AO32" s="261"/>
      <c r="AP32" s="261"/>
      <c r="AQ32" s="261"/>
      <c r="AR32" s="261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  <c r="BU32" s="546"/>
      <c r="BV32" s="546"/>
      <c r="BW32" s="546"/>
      <c r="BX32" s="546"/>
      <c r="BY32" s="546"/>
      <c r="BZ32" s="546"/>
      <c r="CA32" s="546"/>
      <c r="CB32" s="546"/>
      <c r="CC32" s="546"/>
      <c r="CD32" s="546"/>
      <c r="CE32" s="546"/>
      <c r="CF32" s="546"/>
      <c r="CG32" s="546"/>
      <c r="CH32" s="546"/>
      <c r="CI32" s="546"/>
      <c r="CJ32" s="546"/>
      <c r="CK32" s="546"/>
      <c r="CL32" s="546"/>
      <c r="CM32" s="546"/>
      <c r="CN32" s="546"/>
      <c r="CO32" s="546"/>
      <c r="CP32" s="546"/>
      <c r="CQ32" s="546"/>
      <c r="CR32" s="546"/>
      <c r="CS32" s="546"/>
      <c r="CT32" s="546"/>
      <c r="CU32" s="546"/>
      <c r="CV32" s="546"/>
      <c r="CW32" s="546"/>
      <c r="CX32" s="546"/>
      <c r="CY32" s="546"/>
      <c r="CZ32" s="546"/>
      <c r="DA32" s="546"/>
      <c r="DB32" s="546"/>
      <c r="DC32" s="546"/>
      <c r="DD32" s="546"/>
      <c r="DE32" s="546"/>
      <c r="DF32" s="546"/>
      <c r="DG32" s="546"/>
      <c r="DH32" s="546"/>
      <c r="DI32" s="546"/>
      <c r="DJ32" s="546"/>
      <c r="DK32" s="546"/>
      <c r="DL32" s="546"/>
      <c r="DM32" s="546"/>
      <c r="DN32" s="546"/>
      <c r="DO32" s="546"/>
      <c r="DP32" s="546"/>
      <c r="DQ32" s="546"/>
      <c r="DR32" s="546"/>
      <c r="DS32" s="546"/>
      <c r="DT32" s="546"/>
      <c r="DU32" s="546"/>
      <c r="DV32" s="546"/>
      <c r="DW32" s="546"/>
      <c r="DX32" s="546"/>
      <c r="DY32" s="546"/>
      <c r="DZ32" s="546"/>
      <c r="EA32" s="546"/>
      <c r="EB32" s="546"/>
      <c r="EC32" s="546"/>
      <c r="ED32" s="546"/>
      <c r="EE32" s="546"/>
      <c r="EF32" s="546"/>
      <c r="EG32" s="546"/>
      <c r="EH32" s="546"/>
      <c r="EI32" s="546"/>
      <c r="EJ32" s="546"/>
      <c r="EK32" s="546"/>
      <c r="EL32" s="546"/>
      <c r="EM32" s="546"/>
      <c r="EN32" s="546"/>
      <c r="EO32" s="546"/>
      <c r="EP32" s="546"/>
      <c r="EQ32" s="546"/>
      <c r="ER32" s="546"/>
      <c r="ES32" s="546"/>
      <c r="ET32" s="546"/>
      <c r="EU32" s="546"/>
      <c r="EV32" s="546"/>
      <c r="EW32" s="546"/>
      <c r="EX32" s="546"/>
      <c r="EY32" s="546"/>
      <c r="EZ32" s="546"/>
      <c r="FA32" s="546"/>
      <c r="FB32" s="546"/>
      <c r="FC32" s="546"/>
      <c r="FD32" s="546"/>
      <c r="FE32" s="546"/>
      <c r="FF32" s="546"/>
      <c r="FG32" s="546"/>
    </row>
    <row r="33" spans="1:163" ht="10.5">
      <c r="A33" s="545" t="s">
        <v>292</v>
      </c>
      <c r="B33" s="583" t="s">
        <v>209</v>
      </c>
      <c r="C33" s="267">
        <v>2011617.3</v>
      </c>
      <c r="D33" s="267">
        <v>1833104.5</v>
      </c>
      <c r="E33" s="582">
        <f>D33/C33*100</f>
        <v>91.12590650319025</v>
      </c>
      <c r="F33" s="267">
        <v>398819.1</v>
      </c>
      <c r="G33" s="267">
        <v>416663.3</v>
      </c>
      <c r="H33" s="582">
        <f>G33/F33*100</f>
        <v>104.47425913152104</v>
      </c>
      <c r="I33" s="549">
        <v>2657414.8</v>
      </c>
      <c r="J33" s="574">
        <v>2795511.3</v>
      </c>
      <c r="K33" s="574">
        <f>J33</f>
        <v>2795511.3</v>
      </c>
      <c r="L33" s="574">
        <f>K33-J33</f>
        <v>0</v>
      </c>
      <c r="M33" s="549"/>
      <c r="N33" s="549"/>
      <c r="O33" s="574">
        <f>M33-N33</f>
        <v>0</v>
      </c>
      <c r="P33" s="546">
        <v>43641</v>
      </c>
      <c r="Q33" s="267">
        <v>27607.1</v>
      </c>
      <c r="R33" s="574">
        <f>Q33/P33*100</f>
        <v>63.2595495061983</v>
      </c>
      <c r="S33" s="574"/>
      <c r="T33" s="261"/>
      <c r="U33" s="267"/>
      <c r="V33" s="268"/>
      <c r="W33" s="261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1"/>
      <c r="AK33" s="261"/>
      <c r="AL33" s="261"/>
      <c r="AM33" s="261"/>
      <c r="AO33" s="261"/>
      <c r="AP33" s="261"/>
      <c r="AQ33" s="261"/>
      <c r="AR33" s="261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546"/>
      <c r="BF33" s="546"/>
      <c r="BG33" s="546"/>
      <c r="BH33" s="546"/>
      <c r="BI33" s="546"/>
      <c r="BJ33" s="546"/>
      <c r="BK33" s="546"/>
      <c r="BL33" s="546"/>
      <c r="BM33" s="546"/>
      <c r="BN33" s="546"/>
      <c r="BO33" s="546"/>
      <c r="BP33" s="546"/>
      <c r="BQ33" s="546"/>
      <c r="BR33" s="546"/>
      <c r="BS33" s="546"/>
      <c r="BT33" s="546"/>
      <c r="BU33" s="546"/>
      <c r="BV33" s="546"/>
      <c r="BW33" s="546"/>
      <c r="BX33" s="546"/>
      <c r="BY33" s="546"/>
      <c r="BZ33" s="546"/>
      <c r="CA33" s="546"/>
      <c r="CB33" s="546"/>
      <c r="CC33" s="546"/>
      <c r="CD33" s="546"/>
      <c r="CE33" s="546"/>
      <c r="CF33" s="546"/>
      <c r="CG33" s="546"/>
      <c r="CH33" s="546"/>
      <c r="CI33" s="546"/>
      <c r="CJ33" s="546"/>
      <c r="CK33" s="546"/>
      <c r="CL33" s="546"/>
      <c r="CM33" s="546"/>
      <c r="CN33" s="546"/>
      <c r="CO33" s="546"/>
      <c r="CP33" s="546"/>
      <c r="CQ33" s="546"/>
      <c r="CR33" s="546"/>
      <c r="CS33" s="546"/>
      <c r="CT33" s="546"/>
      <c r="CU33" s="546"/>
      <c r="CV33" s="546"/>
      <c r="CW33" s="546"/>
      <c r="CX33" s="546"/>
      <c r="CY33" s="546"/>
      <c r="CZ33" s="546"/>
      <c r="DA33" s="546"/>
      <c r="DB33" s="546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6"/>
      <c r="DN33" s="546"/>
      <c r="DO33" s="546"/>
      <c r="DP33" s="546"/>
      <c r="DQ33" s="546"/>
      <c r="DR33" s="546"/>
      <c r="DS33" s="546"/>
      <c r="DT33" s="546"/>
      <c r="DU33" s="546"/>
      <c r="DV33" s="546"/>
      <c r="DW33" s="546"/>
      <c r="DX33" s="546"/>
      <c r="DY33" s="546"/>
      <c r="DZ33" s="546"/>
      <c r="EA33" s="546"/>
      <c r="EB33" s="546"/>
      <c r="EC33" s="546"/>
      <c r="ED33" s="546"/>
      <c r="EE33" s="546"/>
      <c r="EF33" s="546"/>
      <c r="EG33" s="546"/>
      <c r="EH33" s="546"/>
      <c r="EI33" s="546"/>
      <c r="EJ33" s="546"/>
      <c r="EK33" s="546"/>
      <c r="EL33" s="546"/>
      <c r="EM33" s="546"/>
      <c r="EN33" s="546"/>
      <c r="EO33" s="546"/>
      <c r="EP33" s="546"/>
      <c r="EQ33" s="546"/>
      <c r="ER33" s="546"/>
      <c r="ES33" s="546"/>
      <c r="ET33" s="546"/>
      <c r="EU33" s="546"/>
      <c r="EV33" s="546"/>
      <c r="EW33" s="546"/>
      <c r="EX33" s="546"/>
      <c r="EY33" s="546"/>
      <c r="EZ33" s="546"/>
      <c r="FA33" s="546"/>
      <c r="FB33" s="546"/>
      <c r="FC33" s="546"/>
      <c r="FD33" s="546"/>
      <c r="FE33" s="546"/>
      <c r="FF33" s="546"/>
      <c r="FG33" s="546"/>
    </row>
    <row r="34" spans="1:163" ht="10.5">
      <c r="A34" s="545" t="s">
        <v>1312</v>
      </c>
      <c r="B34" s="581" t="s">
        <v>1311</v>
      </c>
      <c r="C34" s="261"/>
      <c r="H34" s="574"/>
      <c r="L34" s="574"/>
      <c r="M34" s="579">
        <v>875044.2</v>
      </c>
      <c r="N34" s="579">
        <v>767053.4</v>
      </c>
      <c r="O34" s="579">
        <f>N34-M34</f>
        <v>-107990.79999999993</v>
      </c>
      <c r="Q34" s="267"/>
      <c r="R34" s="574"/>
      <c r="S34" s="574"/>
      <c r="T34" s="261"/>
      <c r="U34" s="267"/>
      <c r="V34" s="268"/>
      <c r="W34" s="261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1"/>
      <c r="AK34" s="261"/>
      <c r="AL34" s="261"/>
      <c r="AM34" s="261"/>
      <c r="AO34" s="261"/>
      <c r="AP34" s="261"/>
      <c r="AQ34" s="261"/>
      <c r="AR34" s="261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546"/>
      <c r="BF34" s="546"/>
      <c r="BG34" s="546"/>
      <c r="BH34" s="546"/>
      <c r="BI34" s="546"/>
      <c r="BJ34" s="546"/>
      <c r="BK34" s="546"/>
      <c r="BL34" s="546"/>
      <c r="BM34" s="546"/>
      <c r="BN34" s="546"/>
      <c r="BO34" s="546"/>
      <c r="BP34" s="546"/>
      <c r="BQ34" s="546"/>
      <c r="BR34" s="546"/>
      <c r="BS34" s="546"/>
      <c r="BT34" s="546"/>
      <c r="BU34" s="546"/>
      <c r="BV34" s="546"/>
      <c r="BW34" s="546"/>
      <c r="BX34" s="546"/>
      <c r="BY34" s="546"/>
      <c r="BZ34" s="546"/>
      <c r="CA34" s="546"/>
      <c r="CB34" s="546"/>
      <c r="CC34" s="546"/>
      <c r="CD34" s="546"/>
      <c r="CE34" s="546"/>
      <c r="CF34" s="546"/>
      <c r="CG34" s="546"/>
      <c r="CH34" s="546"/>
      <c r="CI34" s="546"/>
      <c r="CJ34" s="546"/>
      <c r="CK34" s="546"/>
      <c r="CL34" s="546"/>
      <c r="CM34" s="546"/>
      <c r="CN34" s="546"/>
      <c r="CO34" s="546"/>
      <c r="CP34" s="546"/>
      <c r="CQ34" s="546"/>
      <c r="CR34" s="546"/>
      <c r="CS34" s="546"/>
      <c r="CT34" s="546"/>
      <c r="CU34" s="546"/>
      <c r="CV34" s="546"/>
      <c r="CW34" s="546"/>
      <c r="CX34" s="546"/>
      <c r="CY34" s="546"/>
      <c r="CZ34" s="546"/>
      <c r="DA34" s="546"/>
      <c r="DB34" s="546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6"/>
      <c r="DN34" s="546"/>
      <c r="DO34" s="546"/>
      <c r="DP34" s="546"/>
      <c r="DQ34" s="546"/>
      <c r="DR34" s="546"/>
      <c r="DS34" s="546"/>
      <c r="DT34" s="546"/>
      <c r="DU34" s="546"/>
      <c r="DV34" s="546"/>
      <c r="DW34" s="546"/>
      <c r="DX34" s="546"/>
      <c r="DY34" s="546"/>
      <c r="DZ34" s="546"/>
      <c r="EA34" s="546"/>
      <c r="EB34" s="546"/>
      <c r="EC34" s="546"/>
      <c r="ED34" s="546"/>
      <c r="EE34" s="546"/>
      <c r="EF34" s="546"/>
      <c r="EG34" s="546"/>
      <c r="EH34" s="546"/>
      <c r="EI34" s="546"/>
      <c r="EJ34" s="546"/>
      <c r="EK34" s="546"/>
      <c r="EL34" s="546"/>
      <c r="EM34" s="546"/>
      <c r="EN34" s="546"/>
      <c r="EO34" s="546"/>
      <c r="EP34" s="546"/>
      <c r="EQ34" s="546"/>
      <c r="ER34" s="546"/>
      <c r="ES34" s="546"/>
      <c r="ET34" s="546"/>
      <c r="EU34" s="546"/>
      <c r="EV34" s="546"/>
      <c r="EW34" s="546"/>
      <c r="EX34" s="546"/>
      <c r="EY34" s="546"/>
      <c r="EZ34" s="546"/>
      <c r="FA34" s="546"/>
      <c r="FB34" s="546"/>
      <c r="FC34" s="546"/>
      <c r="FD34" s="546"/>
      <c r="FE34" s="546"/>
      <c r="FF34" s="546"/>
      <c r="FG34" s="546"/>
    </row>
    <row r="35" spans="1:163" ht="10.5">
      <c r="A35" s="545" t="s">
        <v>1310</v>
      </c>
      <c r="B35" s="581"/>
      <c r="C35" s="261"/>
      <c r="H35" s="574"/>
      <c r="N35" s="545"/>
      <c r="O35" s="579">
        <f>M35-N35</f>
        <v>0</v>
      </c>
      <c r="P35" s="580"/>
      <c r="Q35" s="267"/>
      <c r="R35" s="574"/>
      <c r="S35" s="574"/>
      <c r="T35" s="261"/>
      <c r="U35" s="267"/>
      <c r="V35" s="268"/>
      <c r="W35" s="261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1"/>
      <c r="AK35" s="261"/>
      <c r="AL35" s="261"/>
      <c r="AM35" s="261"/>
      <c r="AO35" s="261"/>
      <c r="AP35" s="261"/>
      <c r="AQ35" s="261"/>
      <c r="AR35" s="261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546"/>
      <c r="BF35" s="546"/>
      <c r="BG35" s="546"/>
      <c r="BH35" s="546"/>
      <c r="BI35" s="546"/>
      <c r="BJ35" s="546"/>
      <c r="BK35" s="546"/>
      <c r="BL35" s="546"/>
      <c r="BM35" s="546"/>
      <c r="BN35" s="546"/>
      <c r="BO35" s="546"/>
      <c r="BP35" s="546"/>
      <c r="BQ35" s="546"/>
      <c r="BR35" s="546"/>
      <c r="BS35" s="546"/>
      <c r="BT35" s="546"/>
      <c r="BU35" s="546"/>
      <c r="BV35" s="546"/>
      <c r="BW35" s="546"/>
      <c r="BX35" s="546"/>
      <c r="BY35" s="546"/>
      <c r="BZ35" s="546"/>
      <c r="CA35" s="546"/>
      <c r="CB35" s="546"/>
      <c r="CC35" s="546"/>
      <c r="CD35" s="546"/>
      <c r="CE35" s="546"/>
      <c r="CF35" s="546"/>
      <c r="CG35" s="546"/>
      <c r="CH35" s="546"/>
      <c r="CI35" s="546"/>
      <c r="CJ35" s="546"/>
      <c r="CK35" s="546"/>
      <c r="CL35" s="546"/>
      <c r="CM35" s="546"/>
      <c r="CN35" s="546"/>
      <c r="CO35" s="546"/>
      <c r="CP35" s="546"/>
      <c r="CQ35" s="546"/>
      <c r="CR35" s="546"/>
      <c r="CS35" s="546"/>
      <c r="CT35" s="546"/>
      <c r="CU35" s="546"/>
      <c r="CV35" s="546"/>
      <c r="CW35" s="546"/>
      <c r="CX35" s="546"/>
      <c r="CY35" s="546"/>
      <c r="CZ35" s="546"/>
      <c r="DA35" s="546"/>
      <c r="DB35" s="546"/>
      <c r="DC35" s="546"/>
      <c r="DD35" s="546"/>
      <c r="DE35" s="546"/>
      <c r="DF35" s="546"/>
      <c r="DG35" s="546"/>
      <c r="DH35" s="546"/>
      <c r="DI35" s="546"/>
      <c r="DJ35" s="546"/>
      <c r="DK35" s="546"/>
      <c r="DL35" s="546"/>
      <c r="DM35" s="546"/>
      <c r="DN35" s="546"/>
      <c r="DO35" s="546"/>
      <c r="DP35" s="546"/>
      <c r="DQ35" s="546"/>
      <c r="DR35" s="546"/>
      <c r="DS35" s="546"/>
      <c r="DT35" s="546"/>
      <c r="DU35" s="546"/>
      <c r="DV35" s="546"/>
      <c r="DW35" s="546"/>
      <c r="DX35" s="546"/>
      <c r="DY35" s="546"/>
      <c r="DZ35" s="546"/>
      <c r="EA35" s="546"/>
      <c r="EB35" s="546"/>
      <c r="EC35" s="546"/>
      <c r="ED35" s="546"/>
      <c r="EE35" s="546"/>
      <c r="EF35" s="546"/>
      <c r="EG35" s="546"/>
      <c r="EH35" s="546"/>
      <c r="EI35" s="546"/>
      <c r="EJ35" s="546"/>
      <c r="EK35" s="546"/>
      <c r="EL35" s="546"/>
      <c r="EM35" s="546"/>
      <c r="EN35" s="546"/>
      <c r="EO35" s="546"/>
      <c r="EP35" s="546"/>
      <c r="EQ35" s="546"/>
      <c r="ER35" s="546"/>
      <c r="ES35" s="546"/>
      <c r="ET35" s="546"/>
      <c r="EU35" s="546"/>
      <c r="EV35" s="546"/>
      <c r="EW35" s="546"/>
      <c r="EX35" s="546"/>
      <c r="EY35" s="546"/>
      <c r="EZ35" s="546"/>
      <c r="FA35" s="546"/>
      <c r="FB35" s="546"/>
      <c r="FC35" s="546"/>
      <c r="FD35" s="546"/>
      <c r="FE35" s="546"/>
      <c r="FF35" s="546"/>
      <c r="FG35" s="546"/>
    </row>
    <row r="36" spans="1:163" ht="11.25" customHeight="1">
      <c r="A36" s="261" t="s">
        <v>1309</v>
      </c>
      <c r="B36" s="261" t="s">
        <v>1308</v>
      </c>
      <c r="C36" s="261"/>
      <c r="H36" s="574"/>
      <c r="I36" s="267"/>
      <c r="J36" s="267"/>
      <c r="K36" s="267"/>
      <c r="L36" s="267"/>
      <c r="M36" s="579">
        <v>163945.8</v>
      </c>
      <c r="N36" s="579">
        <v>163830.5</v>
      </c>
      <c r="O36" s="579">
        <f>N36-M36</f>
        <v>-115.29999999998836</v>
      </c>
      <c r="P36" s="267"/>
      <c r="Q36" s="267"/>
      <c r="R36" s="574"/>
      <c r="S36" s="574"/>
      <c r="T36" s="261"/>
      <c r="U36" s="572">
        <f>SUM(U13:U32)</f>
        <v>0</v>
      </c>
      <c r="V36" s="573">
        <f>SUM(V13:V32)</f>
        <v>102</v>
      </c>
      <c r="W36" s="261"/>
      <c r="Z36" s="267"/>
      <c r="AA36" s="572">
        <f>SUM(AA13:AA32)</f>
        <v>323</v>
      </c>
      <c r="AB36" s="267"/>
      <c r="AC36" s="267"/>
      <c r="AD36" s="267"/>
      <c r="AE36" s="267"/>
      <c r="AF36" s="267"/>
      <c r="AG36" s="267"/>
      <c r="AH36" s="267"/>
      <c r="AI36" s="267"/>
      <c r="AJ36" s="261"/>
      <c r="AK36" s="261"/>
      <c r="AL36" s="261"/>
      <c r="AM36" s="261"/>
      <c r="AO36" s="261"/>
      <c r="AP36" s="261"/>
      <c r="AQ36" s="261"/>
      <c r="AR36" s="261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546"/>
      <c r="BF36" s="546"/>
      <c r="BG36" s="546"/>
      <c r="BH36" s="546"/>
      <c r="BI36" s="546"/>
      <c r="BJ36" s="546"/>
      <c r="BK36" s="546"/>
      <c r="BL36" s="546"/>
      <c r="BM36" s="546"/>
      <c r="BN36" s="546"/>
      <c r="BO36" s="546"/>
      <c r="BP36" s="546"/>
      <c r="BQ36" s="546"/>
      <c r="BR36" s="546"/>
      <c r="BS36" s="546"/>
      <c r="BT36" s="546"/>
      <c r="BU36" s="546"/>
      <c r="BV36" s="546"/>
      <c r="BW36" s="546"/>
      <c r="BX36" s="546"/>
      <c r="BY36" s="546"/>
      <c r="BZ36" s="546"/>
      <c r="CA36" s="546"/>
      <c r="CB36" s="546"/>
      <c r="CC36" s="546"/>
      <c r="CD36" s="546"/>
      <c r="CE36" s="546"/>
      <c r="CF36" s="546"/>
      <c r="CG36" s="546"/>
      <c r="CH36" s="546"/>
      <c r="CI36" s="546"/>
      <c r="CJ36" s="546"/>
      <c r="CK36" s="546"/>
      <c r="CL36" s="546"/>
      <c r="CM36" s="546"/>
      <c r="CN36" s="546"/>
      <c r="CO36" s="546"/>
      <c r="CP36" s="546"/>
      <c r="CQ36" s="546"/>
      <c r="CR36" s="546"/>
      <c r="CS36" s="546"/>
      <c r="CT36" s="546"/>
      <c r="CU36" s="546"/>
      <c r="CV36" s="546"/>
      <c r="CW36" s="546"/>
      <c r="CX36" s="546"/>
      <c r="CY36" s="546"/>
      <c r="CZ36" s="546"/>
      <c r="DA36" s="546"/>
      <c r="DB36" s="546"/>
      <c r="DC36" s="546"/>
      <c r="DD36" s="546"/>
      <c r="DE36" s="546"/>
      <c r="DF36" s="546"/>
      <c r="DG36" s="546"/>
      <c r="DH36" s="546"/>
      <c r="DI36" s="546"/>
      <c r="DJ36" s="546"/>
      <c r="DK36" s="546"/>
      <c r="DL36" s="546"/>
      <c r="DM36" s="546"/>
      <c r="DN36" s="546"/>
      <c r="DO36" s="546"/>
      <c r="DP36" s="546"/>
      <c r="DQ36" s="546"/>
      <c r="DR36" s="546"/>
      <c r="DS36" s="546"/>
      <c r="DT36" s="546"/>
      <c r="DU36" s="546"/>
      <c r="DV36" s="546"/>
      <c r="DW36" s="546"/>
      <c r="DX36" s="546"/>
      <c r="DY36" s="546"/>
      <c r="DZ36" s="546"/>
      <c r="EA36" s="546"/>
      <c r="EB36" s="546"/>
      <c r="EC36" s="546"/>
      <c r="ED36" s="546"/>
      <c r="EE36" s="546"/>
      <c r="EF36" s="546"/>
      <c r="EG36" s="546"/>
      <c r="EH36" s="546"/>
      <c r="EI36" s="546"/>
      <c r="EJ36" s="546"/>
      <c r="EK36" s="546"/>
      <c r="EL36" s="546"/>
      <c r="EM36" s="546"/>
      <c r="EN36" s="546"/>
      <c r="EO36" s="546"/>
      <c r="EP36" s="546"/>
      <c r="EQ36" s="546"/>
      <c r="ER36" s="546"/>
      <c r="ES36" s="546"/>
      <c r="ET36" s="546"/>
      <c r="EU36" s="546"/>
      <c r="EV36" s="546"/>
      <c r="EW36" s="546"/>
      <c r="EX36" s="546"/>
      <c r="EY36" s="546"/>
      <c r="EZ36" s="546"/>
      <c r="FA36" s="546"/>
      <c r="FB36" s="546"/>
      <c r="FC36" s="546"/>
      <c r="FD36" s="546"/>
      <c r="FE36" s="546"/>
      <c r="FF36" s="546"/>
      <c r="FG36" s="546"/>
    </row>
    <row r="37" spans="1:163" ht="11.25" customHeight="1">
      <c r="A37" s="565" t="s">
        <v>1307</v>
      </c>
      <c r="B37" s="565"/>
      <c r="C37" s="565"/>
      <c r="H37" s="574"/>
      <c r="I37" s="267"/>
      <c r="J37" s="267"/>
      <c r="K37" s="267"/>
      <c r="L37" s="267"/>
      <c r="M37" s="579">
        <v>147906</v>
      </c>
      <c r="N37" s="579">
        <v>42130</v>
      </c>
      <c r="O37" s="579">
        <f>N37-M37</f>
        <v>-105776</v>
      </c>
      <c r="P37" s="267"/>
      <c r="Q37" s="267"/>
      <c r="R37" s="574"/>
      <c r="S37" s="574"/>
      <c r="T37" s="261"/>
      <c r="U37" s="572"/>
      <c r="V37" s="573"/>
      <c r="W37" s="261"/>
      <c r="Z37" s="267"/>
      <c r="AA37" s="572"/>
      <c r="AB37" s="267"/>
      <c r="AC37" s="267"/>
      <c r="AD37" s="267"/>
      <c r="AE37" s="267"/>
      <c r="AF37" s="267"/>
      <c r="AG37" s="267"/>
      <c r="AH37" s="267"/>
      <c r="AI37" s="267"/>
      <c r="AJ37" s="261"/>
      <c r="AK37" s="261"/>
      <c r="AL37" s="261"/>
      <c r="AM37" s="261"/>
      <c r="AO37" s="261"/>
      <c r="AP37" s="261"/>
      <c r="AQ37" s="261"/>
      <c r="AR37" s="261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546"/>
      <c r="BF37" s="546"/>
      <c r="BG37" s="546"/>
      <c r="BH37" s="546"/>
      <c r="BI37" s="546"/>
      <c r="BJ37" s="546"/>
      <c r="BK37" s="546"/>
      <c r="BL37" s="546"/>
      <c r="BM37" s="546"/>
      <c r="BN37" s="546"/>
      <c r="BO37" s="546"/>
      <c r="BP37" s="546"/>
      <c r="BQ37" s="546"/>
      <c r="BR37" s="546"/>
      <c r="BS37" s="546"/>
      <c r="BT37" s="546"/>
      <c r="BU37" s="546"/>
      <c r="BV37" s="546"/>
      <c r="BW37" s="546"/>
      <c r="BX37" s="546"/>
      <c r="BY37" s="546"/>
      <c r="BZ37" s="546"/>
      <c r="CA37" s="546"/>
      <c r="CB37" s="546"/>
      <c r="CC37" s="546"/>
      <c r="CD37" s="546"/>
      <c r="CE37" s="546"/>
      <c r="CF37" s="546"/>
      <c r="CG37" s="546"/>
      <c r="CH37" s="546"/>
      <c r="CI37" s="546"/>
      <c r="CJ37" s="546"/>
      <c r="CK37" s="546"/>
      <c r="CL37" s="546"/>
      <c r="CM37" s="546"/>
      <c r="CN37" s="546"/>
      <c r="CO37" s="546"/>
      <c r="CP37" s="546"/>
      <c r="CQ37" s="546"/>
      <c r="CR37" s="546"/>
      <c r="CS37" s="546"/>
      <c r="CT37" s="546"/>
      <c r="CU37" s="546"/>
      <c r="CV37" s="546"/>
      <c r="CW37" s="546"/>
      <c r="CX37" s="546"/>
      <c r="CY37" s="546"/>
      <c r="CZ37" s="546"/>
      <c r="DA37" s="546"/>
      <c r="DB37" s="546"/>
      <c r="DC37" s="546"/>
      <c r="DD37" s="546"/>
      <c r="DE37" s="546"/>
      <c r="DF37" s="546"/>
      <c r="DG37" s="546"/>
      <c r="DH37" s="546"/>
      <c r="DI37" s="546"/>
      <c r="DJ37" s="546"/>
      <c r="DK37" s="546"/>
      <c r="DL37" s="546"/>
      <c r="DM37" s="546"/>
      <c r="DN37" s="546"/>
      <c r="DO37" s="546"/>
      <c r="DP37" s="546"/>
      <c r="DQ37" s="546"/>
      <c r="DR37" s="546"/>
      <c r="DS37" s="546"/>
      <c r="DT37" s="546"/>
      <c r="DU37" s="546"/>
      <c r="DV37" s="546"/>
      <c r="DW37" s="546"/>
      <c r="DX37" s="546"/>
      <c r="DY37" s="546"/>
      <c r="DZ37" s="546"/>
      <c r="EA37" s="546"/>
      <c r="EB37" s="546"/>
      <c r="EC37" s="546"/>
      <c r="ED37" s="546"/>
      <c r="EE37" s="546"/>
      <c r="EF37" s="546"/>
      <c r="EG37" s="546"/>
      <c r="EH37" s="546"/>
      <c r="EI37" s="546"/>
      <c r="EJ37" s="546"/>
      <c r="EK37" s="546"/>
      <c r="EL37" s="546"/>
      <c r="EM37" s="546"/>
      <c r="EN37" s="546"/>
      <c r="EO37" s="546"/>
      <c r="EP37" s="546"/>
      <c r="EQ37" s="546"/>
      <c r="ER37" s="546"/>
      <c r="ES37" s="546"/>
      <c r="ET37" s="546"/>
      <c r="EU37" s="546"/>
      <c r="EV37" s="546"/>
      <c r="EW37" s="546"/>
      <c r="EX37" s="546"/>
      <c r="EY37" s="546"/>
      <c r="EZ37" s="546"/>
      <c r="FA37" s="546"/>
      <c r="FB37" s="546"/>
      <c r="FC37" s="546"/>
      <c r="FD37" s="546"/>
      <c r="FE37" s="546"/>
      <c r="FF37" s="546"/>
      <c r="FG37" s="546"/>
    </row>
    <row r="38" spans="1:163" ht="12" customHeight="1">
      <c r="A38" s="565" t="s">
        <v>653</v>
      </c>
      <c r="B38" s="567" t="s">
        <v>74</v>
      </c>
      <c r="C38" s="578">
        <f>SUM(C11:C36)</f>
        <v>3968682.3</v>
      </c>
      <c r="D38" s="577">
        <f>SUM(D11:D36)</f>
        <v>3505962.8</v>
      </c>
      <c r="E38" s="575">
        <f>D38/C38*100</f>
        <v>88.3407270972534</v>
      </c>
      <c r="F38" s="577">
        <f>SUM(F11:F36)</f>
        <v>834619.2999999999</v>
      </c>
      <c r="G38" s="577">
        <f>SUM(G11:G36)</f>
        <v>731200.3</v>
      </c>
      <c r="H38" s="575">
        <f>G38/F38*100</f>
        <v>87.60884154008902</v>
      </c>
      <c r="I38" s="577">
        <f>SUM(I11:I36)</f>
        <v>7358014.8</v>
      </c>
      <c r="J38" s="577">
        <f>SUM(J11:J36)</f>
        <v>7899641.3</v>
      </c>
      <c r="K38" s="577">
        <f>SUM(K11:K36)</f>
        <v>7899641.3</v>
      </c>
      <c r="L38" s="575">
        <f>K38-J38</f>
        <v>0</v>
      </c>
      <c r="M38" s="577">
        <f>SUM(M11:M37)</f>
        <v>1212966.4</v>
      </c>
      <c r="N38" s="577">
        <f>SUM(N11:N37)</f>
        <v>994326.1</v>
      </c>
      <c r="O38" s="577">
        <f>N38-M38</f>
        <v>-218640.29999999993</v>
      </c>
      <c r="P38" s="576">
        <f>SUM(P11:P36)</f>
        <v>82056</v>
      </c>
      <c r="Q38" s="576">
        <f>SUM(Q11:Q36)</f>
        <v>53009.29999999999</v>
      </c>
      <c r="R38" s="575"/>
      <c r="S38" s="574"/>
      <c r="U38" s="572"/>
      <c r="V38" s="573"/>
      <c r="Z38" s="267"/>
      <c r="AA38" s="572"/>
      <c r="AB38" s="267"/>
      <c r="AC38" s="267"/>
      <c r="AD38" s="267"/>
      <c r="AE38" s="267"/>
      <c r="AF38" s="267"/>
      <c r="AG38" s="267"/>
      <c r="AH38" s="267"/>
      <c r="AI38" s="267"/>
      <c r="AJ38" s="261"/>
      <c r="AK38" s="261"/>
      <c r="AL38" s="261"/>
      <c r="AM38" s="261"/>
      <c r="AO38" s="261"/>
      <c r="AP38" s="261"/>
      <c r="AQ38" s="261"/>
      <c r="AR38" s="261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546"/>
      <c r="BF38" s="546"/>
      <c r="BG38" s="546"/>
      <c r="BH38" s="546"/>
      <c r="BI38" s="546"/>
      <c r="BJ38" s="546"/>
      <c r="BK38" s="546"/>
      <c r="BL38" s="546"/>
      <c r="BM38" s="546"/>
      <c r="BN38" s="546"/>
      <c r="BO38" s="546"/>
      <c r="BP38" s="546"/>
      <c r="BQ38" s="546"/>
      <c r="BR38" s="546"/>
      <c r="BS38" s="546"/>
      <c r="BT38" s="546"/>
      <c r="BU38" s="546"/>
      <c r="BV38" s="546"/>
      <c r="BW38" s="546"/>
      <c r="BX38" s="546"/>
      <c r="BY38" s="546"/>
      <c r="BZ38" s="546"/>
      <c r="CA38" s="546"/>
      <c r="CB38" s="546"/>
      <c r="CC38" s="546"/>
      <c r="CD38" s="546"/>
      <c r="CE38" s="546"/>
      <c r="CF38" s="546"/>
      <c r="CG38" s="546"/>
      <c r="CH38" s="546"/>
      <c r="CI38" s="546"/>
      <c r="CJ38" s="546"/>
      <c r="CK38" s="546"/>
      <c r="CL38" s="546"/>
      <c r="CM38" s="546"/>
      <c r="CN38" s="546"/>
      <c r="CO38" s="546"/>
      <c r="CP38" s="546"/>
      <c r="CQ38" s="546"/>
      <c r="CR38" s="546"/>
      <c r="CS38" s="546"/>
      <c r="CT38" s="546"/>
      <c r="CU38" s="546"/>
      <c r="CV38" s="546"/>
      <c r="CW38" s="546"/>
      <c r="CX38" s="546"/>
      <c r="CY38" s="546"/>
      <c r="CZ38" s="546"/>
      <c r="DA38" s="546"/>
      <c r="DB38" s="546"/>
      <c r="DC38" s="546"/>
      <c r="DD38" s="546"/>
      <c r="DE38" s="546"/>
      <c r="DF38" s="546"/>
      <c r="DG38" s="546"/>
      <c r="DH38" s="546"/>
      <c r="DI38" s="546"/>
      <c r="DJ38" s="546"/>
      <c r="DK38" s="546"/>
      <c r="DL38" s="546"/>
      <c r="DM38" s="546"/>
      <c r="DN38" s="546"/>
      <c r="DO38" s="546"/>
      <c r="DP38" s="546"/>
      <c r="DQ38" s="546"/>
      <c r="DR38" s="546"/>
      <c r="DS38" s="546"/>
      <c r="DT38" s="546"/>
      <c r="DU38" s="546"/>
      <c r="DV38" s="546"/>
      <c r="DW38" s="546"/>
      <c r="DX38" s="546"/>
      <c r="DY38" s="546"/>
      <c r="DZ38" s="546"/>
      <c r="EA38" s="546"/>
      <c r="EB38" s="546"/>
      <c r="EC38" s="546"/>
      <c r="ED38" s="546"/>
      <c r="EE38" s="546"/>
      <c r="EF38" s="546"/>
      <c r="EG38" s="546"/>
      <c r="EH38" s="546"/>
      <c r="EI38" s="546"/>
      <c r="EJ38" s="546"/>
      <c r="EK38" s="546"/>
      <c r="EL38" s="546"/>
      <c r="EM38" s="546"/>
      <c r="EN38" s="546"/>
      <c r="EO38" s="546"/>
      <c r="EP38" s="546"/>
      <c r="EQ38" s="546"/>
      <c r="ER38" s="546"/>
      <c r="ES38" s="546"/>
      <c r="ET38" s="546"/>
      <c r="EU38" s="546"/>
      <c r="EV38" s="546"/>
      <c r="EW38" s="546"/>
      <c r="EX38" s="546"/>
      <c r="EY38" s="546"/>
      <c r="EZ38" s="546"/>
      <c r="FA38" s="546"/>
      <c r="FB38" s="546"/>
      <c r="FC38" s="546"/>
      <c r="FD38" s="546"/>
      <c r="FE38" s="546"/>
      <c r="FF38" s="546"/>
      <c r="FG38" s="546"/>
    </row>
    <row r="39" spans="1:165" ht="12.75" customHeight="1">
      <c r="A39" s="561"/>
      <c r="B39" s="561"/>
      <c r="N39" s="545"/>
      <c r="O39" s="565"/>
      <c r="P39" s="565"/>
      <c r="Q39" s="571"/>
      <c r="R39" s="570"/>
      <c r="S39" s="569"/>
      <c r="T39" s="267"/>
      <c r="U39" s="549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1"/>
      <c r="AK39" s="261"/>
      <c r="AL39" s="261"/>
      <c r="AM39" s="261"/>
      <c r="AO39" s="261"/>
      <c r="AP39" s="261"/>
      <c r="AQ39" s="261"/>
      <c r="AR39" s="261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546"/>
      <c r="BF39" s="546"/>
      <c r="BG39" s="546"/>
      <c r="BH39" s="546"/>
      <c r="BI39" s="546"/>
      <c r="BJ39" s="546"/>
      <c r="BK39" s="546"/>
      <c r="BL39" s="546"/>
      <c r="BM39" s="546"/>
      <c r="BN39" s="546"/>
      <c r="BO39" s="546"/>
      <c r="BP39" s="546"/>
      <c r="BQ39" s="546"/>
      <c r="BR39" s="546"/>
      <c r="BS39" s="546"/>
      <c r="BT39" s="546"/>
      <c r="BU39" s="546"/>
      <c r="BV39" s="546"/>
      <c r="BW39" s="546"/>
      <c r="BX39" s="546"/>
      <c r="BY39" s="546"/>
      <c r="BZ39" s="546"/>
      <c r="CA39" s="546"/>
      <c r="CB39" s="546"/>
      <c r="CC39" s="546"/>
      <c r="CD39" s="546"/>
      <c r="CE39" s="546"/>
      <c r="CF39" s="546"/>
      <c r="CG39" s="546"/>
      <c r="CH39" s="546"/>
      <c r="CI39" s="546"/>
      <c r="CJ39" s="546"/>
      <c r="CK39" s="546"/>
      <c r="CL39" s="546"/>
      <c r="CM39" s="546"/>
      <c r="CN39" s="546"/>
      <c r="CO39" s="546"/>
      <c r="CP39" s="546"/>
      <c r="CQ39" s="546"/>
      <c r="CR39" s="546"/>
      <c r="CS39" s="546"/>
      <c r="CT39" s="546"/>
      <c r="CU39" s="546"/>
      <c r="CV39" s="546"/>
      <c r="CW39" s="546"/>
      <c r="CX39" s="546"/>
      <c r="CY39" s="546"/>
      <c r="CZ39" s="546"/>
      <c r="DA39" s="546"/>
      <c r="DB39" s="546"/>
      <c r="DC39" s="546"/>
      <c r="DD39" s="546"/>
      <c r="DE39" s="546"/>
      <c r="DF39" s="546"/>
      <c r="DG39" s="546"/>
      <c r="DH39" s="546"/>
      <c r="DI39" s="546"/>
      <c r="DJ39" s="546"/>
      <c r="DK39" s="546"/>
      <c r="DL39" s="546"/>
      <c r="DM39" s="546"/>
      <c r="DN39" s="546"/>
      <c r="DO39" s="546"/>
      <c r="DP39" s="546"/>
      <c r="DQ39" s="546"/>
      <c r="DR39" s="546"/>
      <c r="DS39" s="546"/>
      <c r="DT39" s="546"/>
      <c r="DU39" s="546"/>
      <c r="DV39" s="546"/>
      <c r="DW39" s="546"/>
      <c r="DX39" s="546"/>
      <c r="DY39" s="546"/>
      <c r="DZ39" s="546"/>
      <c r="EA39" s="546"/>
      <c r="EB39" s="546"/>
      <c r="EC39" s="546"/>
      <c r="ED39" s="546"/>
      <c r="EE39" s="546"/>
      <c r="EF39" s="546"/>
      <c r="EG39" s="546"/>
      <c r="EH39" s="546"/>
      <c r="EI39" s="546"/>
      <c r="EJ39" s="546"/>
      <c r="EK39" s="546"/>
      <c r="EL39" s="546"/>
      <c r="EM39" s="546"/>
      <c r="EN39" s="546"/>
      <c r="EO39" s="546"/>
      <c r="EP39" s="546"/>
      <c r="EQ39" s="546"/>
      <c r="ER39" s="546"/>
      <c r="ES39" s="546"/>
      <c r="ET39" s="546"/>
      <c r="EU39" s="546"/>
      <c r="EV39" s="546"/>
      <c r="EW39" s="546"/>
      <c r="EX39" s="546"/>
      <c r="EY39" s="546"/>
      <c r="EZ39" s="546"/>
      <c r="FA39" s="546"/>
      <c r="FB39" s="546"/>
      <c r="FC39" s="546"/>
      <c r="FD39" s="546"/>
      <c r="FE39" s="546"/>
      <c r="FF39" s="546"/>
      <c r="FG39" s="546"/>
      <c r="FH39" s="546"/>
      <c r="FI39" s="546"/>
    </row>
    <row r="40" spans="1:165" ht="10.5">
      <c r="A40" s="561"/>
      <c r="B40" s="561"/>
      <c r="C40" s="561"/>
      <c r="D40" s="1307" t="s">
        <v>1306</v>
      </c>
      <c r="E40" s="1308"/>
      <c r="F40" s="1308"/>
      <c r="G40" s="1308"/>
      <c r="H40" s="1308"/>
      <c r="I40" s="1308"/>
      <c r="J40" s="1308"/>
      <c r="K40" s="1308"/>
      <c r="L40" s="1308"/>
      <c r="M40" s="1308"/>
      <c r="N40" s="1308"/>
      <c r="O40" s="1308"/>
      <c r="P40" s="1308"/>
      <c r="Q40" s="1308"/>
      <c r="R40" s="1308"/>
      <c r="S40" s="568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1"/>
      <c r="AK40" s="261"/>
      <c r="AL40" s="261"/>
      <c r="AM40" s="261"/>
      <c r="AO40" s="261"/>
      <c r="AP40" s="261"/>
      <c r="AQ40" s="261"/>
      <c r="AR40" s="261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546"/>
      <c r="BF40" s="546"/>
      <c r="BG40" s="546"/>
      <c r="BH40" s="546"/>
      <c r="BI40" s="546"/>
      <c r="BJ40" s="546"/>
      <c r="BK40" s="546"/>
      <c r="BL40" s="546"/>
      <c r="BM40" s="546"/>
      <c r="BN40" s="546"/>
      <c r="BO40" s="546"/>
      <c r="BP40" s="546"/>
      <c r="BQ40" s="546"/>
      <c r="BR40" s="546"/>
      <c r="BS40" s="546"/>
      <c r="BT40" s="546"/>
      <c r="BU40" s="546"/>
      <c r="BV40" s="546"/>
      <c r="BW40" s="546"/>
      <c r="BX40" s="546"/>
      <c r="BY40" s="546"/>
      <c r="BZ40" s="546"/>
      <c r="CA40" s="546"/>
      <c r="CB40" s="546"/>
      <c r="CC40" s="546"/>
      <c r="CD40" s="546"/>
      <c r="CE40" s="546"/>
      <c r="CF40" s="546"/>
      <c r="CG40" s="546"/>
      <c r="CH40" s="546"/>
      <c r="CI40" s="546"/>
      <c r="CJ40" s="546"/>
      <c r="CK40" s="546"/>
      <c r="CL40" s="546"/>
      <c r="CM40" s="546"/>
      <c r="CN40" s="546"/>
      <c r="CO40" s="546"/>
      <c r="CP40" s="546"/>
      <c r="CQ40" s="546"/>
      <c r="CR40" s="546"/>
      <c r="CS40" s="546"/>
      <c r="CT40" s="546"/>
      <c r="CU40" s="546"/>
      <c r="CV40" s="546"/>
      <c r="CW40" s="546"/>
      <c r="CX40" s="546"/>
      <c r="CY40" s="546"/>
      <c r="CZ40" s="546"/>
      <c r="DA40" s="546"/>
      <c r="DB40" s="546"/>
      <c r="DC40" s="546"/>
      <c r="DD40" s="546"/>
      <c r="DE40" s="546"/>
      <c r="DF40" s="546"/>
      <c r="DG40" s="546"/>
      <c r="DH40" s="546"/>
      <c r="DI40" s="546"/>
      <c r="DJ40" s="546"/>
      <c r="DK40" s="546"/>
      <c r="DL40" s="546"/>
      <c r="DM40" s="546"/>
      <c r="DN40" s="546"/>
      <c r="DO40" s="546"/>
      <c r="DP40" s="546"/>
      <c r="DQ40" s="546"/>
      <c r="DR40" s="546"/>
      <c r="DS40" s="546"/>
      <c r="DT40" s="546"/>
      <c r="DU40" s="546"/>
      <c r="DV40" s="546"/>
      <c r="DW40" s="546"/>
      <c r="DX40" s="546"/>
      <c r="DY40" s="546"/>
      <c r="DZ40" s="546"/>
      <c r="EA40" s="546"/>
      <c r="EB40" s="546"/>
      <c r="EC40" s="546"/>
      <c r="ED40" s="546"/>
      <c r="EE40" s="546"/>
      <c r="EF40" s="546"/>
      <c r="EG40" s="546"/>
      <c r="EH40" s="546"/>
      <c r="EI40" s="546"/>
      <c r="EJ40" s="546"/>
      <c r="EK40" s="546"/>
      <c r="EL40" s="546"/>
      <c r="EM40" s="546"/>
      <c r="EN40" s="546"/>
      <c r="EO40" s="546"/>
      <c r="EP40" s="546"/>
      <c r="EQ40" s="546"/>
      <c r="ER40" s="546"/>
      <c r="ES40" s="546"/>
      <c r="ET40" s="546"/>
      <c r="EU40" s="546"/>
      <c r="EV40" s="546"/>
      <c r="EW40" s="546"/>
      <c r="EX40" s="546"/>
      <c r="EY40" s="546"/>
      <c r="EZ40" s="546"/>
      <c r="FA40" s="546"/>
      <c r="FB40" s="546"/>
      <c r="FC40" s="546"/>
      <c r="FD40" s="546"/>
      <c r="FE40" s="546"/>
      <c r="FF40" s="546"/>
      <c r="FG40" s="546"/>
      <c r="FH40" s="546"/>
      <c r="FI40" s="546"/>
    </row>
    <row r="41" spans="1:165" ht="10.5">
      <c r="A41" s="261"/>
      <c r="B41" s="261"/>
      <c r="C41" s="261"/>
      <c r="D41" s="1309" t="s">
        <v>1305</v>
      </c>
      <c r="E41" s="1310"/>
      <c r="F41" s="1310"/>
      <c r="G41" s="1310"/>
      <c r="H41" s="1311"/>
      <c r="I41" s="1309" t="s">
        <v>1304</v>
      </c>
      <c r="J41" s="1310"/>
      <c r="K41" s="1310"/>
      <c r="L41" s="1310"/>
      <c r="M41" s="1310"/>
      <c r="N41" s="1311"/>
      <c r="O41" s="1292" t="s">
        <v>1303</v>
      </c>
      <c r="P41" s="1310"/>
      <c r="Q41" s="1310"/>
      <c r="R41" s="1310"/>
      <c r="S41" s="266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1"/>
      <c r="AK41" s="261"/>
      <c r="AL41" s="261"/>
      <c r="AM41" s="261"/>
      <c r="AO41" s="261"/>
      <c r="AP41" s="261"/>
      <c r="AQ41" s="261"/>
      <c r="AR41" s="261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546"/>
      <c r="BF41" s="546"/>
      <c r="BG41" s="546"/>
      <c r="BH41" s="546"/>
      <c r="BI41" s="546"/>
      <c r="BJ41" s="546"/>
      <c r="BK41" s="546"/>
      <c r="BL41" s="546"/>
      <c r="BM41" s="546"/>
      <c r="BN41" s="546"/>
      <c r="BO41" s="546"/>
      <c r="BP41" s="546"/>
      <c r="BQ41" s="546"/>
      <c r="BR41" s="546"/>
      <c r="BS41" s="546"/>
      <c r="BT41" s="546"/>
      <c r="BU41" s="546"/>
      <c r="BV41" s="546"/>
      <c r="BW41" s="546"/>
      <c r="BX41" s="546"/>
      <c r="BY41" s="546"/>
      <c r="BZ41" s="546"/>
      <c r="CA41" s="546"/>
      <c r="CB41" s="546"/>
      <c r="CC41" s="546"/>
      <c r="CD41" s="546"/>
      <c r="CE41" s="546"/>
      <c r="CF41" s="546"/>
      <c r="CG41" s="546"/>
      <c r="CH41" s="546"/>
      <c r="CI41" s="546"/>
      <c r="CJ41" s="546"/>
      <c r="CK41" s="546"/>
      <c r="CL41" s="546"/>
      <c r="CM41" s="546"/>
      <c r="CN41" s="546"/>
      <c r="CO41" s="546"/>
      <c r="CP41" s="546"/>
      <c r="CQ41" s="546"/>
      <c r="CR41" s="546"/>
      <c r="CS41" s="546"/>
      <c r="CT41" s="546"/>
      <c r="CU41" s="546"/>
      <c r="CV41" s="546"/>
      <c r="CW41" s="546"/>
      <c r="CX41" s="546"/>
      <c r="CY41" s="546"/>
      <c r="CZ41" s="546"/>
      <c r="DA41" s="546"/>
      <c r="DB41" s="546"/>
      <c r="DC41" s="546"/>
      <c r="DD41" s="546"/>
      <c r="DE41" s="546"/>
      <c r="DF41" s="546"/>
      <c r="DG41" s="546"/>
      <c r="DH41" s="546"/>
      <c r="DI41" s="546"/>
      <c r="DJ41" s="546"/>
      <c r="DK41" s="546"/>
      <c r="DL41" s="546"/>
      <c r="DM41" s="546"/>
      <c r="DN41" s="546"/>
      <c r="DO41" s="546"/>
      <c r="DP41" s="546"/>
      <c r="DQ41" s="546"/>
      <c r="DR41" s="546"/>
      <c r="DS41" s="546"/>
      <c r="DT41" s="546"/>
      <c r="DU41" s="546"/>
      <c r="DV41" s="546"/>
      <c r="DW41" s="546"/>
      <c r="DX41" s="546"/>
      <c r="DY41" s="546"/>
      <c r="DZ41" s="546"/>
      <c r="EA41" s="546"/>
      <c r="EB41" s="546"/>
      <c r="EC41" s="546"/>
      <c r="ED41" s="546"/>
      <c r="EE41" s="546"/>
      <c r="EF41" s="546"/>
      <c r="EG41" s="546"/>
      <c r="EH41" s="546"/>
      <c r="EI41" s="546"/>
      <c r="EJ41" s="546"/>
      <c r="EK41" s="546"/>
      <c r="EL41" s="546"/>
      <c r="EM41" s="546"/>
      <c r="EN41" s="546"/>
      <c r="EO41" s="546"/>
      <c r="EP41" s="546"/>
      <c r="EQ41" s="546"/>
      <c r="ER41" s="546"/>
      <c r="ES41" s="546"/>
      <c r="ET41" s="546"/>
      <c r="EU41" s="546"/>
      <c r="EV41" s="546"/>
      <c r="EW41" s="546"/>
      <c r="EX41" s="546"/>
      <c r="EY41" s="546"/>
      <c r="EZ41" s="546"/>
      <c r="FA41" s="546"/>
      <c r="FB41" s="546"/>
      <c r="FC41" s="546"/>
      <c r="FD41" s="546"/>
      <c r="FE41" s="546"/>
      <c r="FF41" s="546"/>
      <c r="FG41" s="546"/>
      <c r="FH41" s="546"/>
      <c r="FI41" s="546"/>
    </row>
    <row r="42" spans="1:165" ht="10.5">
      <c r="A42" s="261"/>
      <c r="B42" s="261"/>
      <c r="C42" s="261"/>
      <c r="D42" s="1312" t="s">
        <v>1302</v>
      </c>
      <c r="E42" s="1313"/>
      <c r="F42" s="1313"/>
      <c r="G42" s="1313"/>
      <c r="H42" s="1314"/>
      <c r="I42" s="1312" t="s">
        <v>1301</v>
      </c>
      <c r="J42" s="1315"/>
      <c r="K42" s="1313"/>
      <c r="L42" s="1313"/>
      <c r="M42" s="1313"/>
      <c r="N42" s="1314"/>
      <c r="O42" s="1316"/>
      <c r="P42" s="1317"/>
      <c r="Q42" s="1317"/>
      <c r="R42" s="1317"/>
      <c r="S42" s="566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1"/>
      <c r="AK42" s="261"/>
      <c r="AL42" s="261"/>
      <c r="AM42" s="261"/>
      <c r="AO42" s="261"/>
      <c r="AP42" s="261"/>
      <c r="AQ42" s="261"/>
      <c r="AR42" s="261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546"/>
      <c r="BF42" s="546"/>
      <c r="BG42" s="546"/>
      <c r="BH42" s="546"/>
      <c r="BI42" s="546"/>
      <c r="BJ42" s="546"/>
      <c r="BK42" s="546"/>
      <c r="BL42" s="546"/>
      <c r="BM42" s="546"/>
      <c r="BN42" s="546"/>
      <c r="BO42" s="546"/>
      <c r="BP42" s="546"/>
      <c r="BQ42" s="546"/>
      <c r="BR42" s="546"/>
      <c r="BS42" s="546"/>
      <c r="BT42" s="546"/>
      <c r="BU42" s="546"/>
      <c r="BV42" s="546"/>
      <c r="BW42" s="546"/>
      <c r="BX42" s="546"/>
      <c r="BY42" s="546"/>
      <c r="BZ42" s="546"/>
      <c r="CA42" s="546"/>
      <c r="CB42" s="546"/>
      <c r="CC42" s="546"/>
      <c r="CD42" s="546"/>
      <c r="CE42" s="546"/>
      <c r="CF42" s="546"/>
      <c r="CG42" s="546"/>
      <c r="CH42" s="546"/>
      <c r="CI42" s="546"/>
      <c r="CJ42" s="546"/>
      <c r="CK42" s="546"/>
      <c r="CL42" s="546"/>
      <c r="CM42" s="546"/>
      <c r="CN42" s="546"/>
      <c r="CO42" s="546"/>
      <c r="CP42" s="546"/>
      <c r="CQ42" s="546"/>
      <c r="CR42" s="546"/>
      <c r="CS42" s="546"/>
      <c r="CT42" s="546"/>
      <c r="CU42" s="546"/>
      <c r="CV42" s="546"/>
      <c r="CW42" s="546"/>
      <c r="CX42" s="546"/>
      <c r="CY42" s="546"/>
      <c r="CZ42" s="546"/>
      <c r="DA42" s="546"/>
      <c r="DB42" s="546"/>
      <c r="DC42" s="546"/>
      <c r="DD42" s="546"/>
      <c r="DE42" s="546"/>
      <c r="DF42" s="546"/>
      <c r="DG42" s="546"/>
      <c r="DH42" s="546"/>
      <c r="DI42" s="546"/>
      <c r="DJ42" s="546"/>
      <c r="DK42" s="546"/>
      <c r="DL42" s="546"/>
      <c r="DM42" s="546"/>
      <c r="DN42" s="546"/>
      <c r="DO42" s="546"/>
      <c r="DP42" s="546"/>
      <c r="DQ42" s="546"/>
      <c r="DR42" s="546"/>
      <c r="DS42" s="546"/>
      <c r="DT42" s="546"/>
      <c r="DU42" s="546"/>
      <c r="DV42" s="546"/>
      <c r="DW42" s="546"/>
      <c r="DX42" s="546"/>
      <c r="DY42" s="546"/>
      <c r="DZ42" s="546"/>
      <c r="EA42" s="546"/>
      <c r="EB42" s="546"/>
      <c r="EC42" s="546"/>
      <c r="ED42" s="546"/>
      <c r="EE42" s="546"/>
      <c r="EF42" s="546"/>
      <c r="EG42" s="546"/>
      <c r="EH42" s="546"/>
      <c r="EI42" s="546"/>
      <c r="EJ42" s="546"/>
      <c r="EK42" s="546"/>
      <c r="EL42" s="546"/>
      <c r="EM42" s="546"/>
      <c r="EN42" s="546"/>
      <c r="EO42" s="546"/>
      <c r="EP42" s="546"/>
      <c r="EQ42" s="546"/>
      <c r="ER42" s="546"/>
      <c r="ES42" s="546"/>
      <c r="ET42" s="546"/>
      <c r="EU42" s="546"/>
      <c r="EV42" s="546"/>
      <c r="EW42" s="546"/>
      <c r="EX42" s="546"/>
      <c r="EY42" s="546"/>
      <c r="EZ42" s="546"/>
      <c r="FA42" s="546"/>
      <c r="FB42" s="546"/>
      <c r="FC42" s="546"/>
      <c r="FD42" s="546"/>
      <c r="FE42" s="546"/>
      <c r="FF42" s="546"/>
      <c r="FG42" s="546"/>
      <c r="FH42" s="546"/>
      <c r="FI42" s="546"/>
    </row>
    <row r="43" spans="1:165" ht="10.5">
      <c r="A43" s="261"/>
      <c r="B43" s="565"/>
      <c r="C43" s="565"/>
      <c r="D43" s="1302" t="s">
        <v>1299</v>
      </c>
      <c r="E43" s="1304"/>
      <c r="F43" s="1302" t="s">
        <v>1298</v>
      </c>
      <c r="G43" s="1304"/>
      <c r="H43" s="564" t="s">
        <v>1300</v>
      </c>
      <c r="I43" s="1302" t="s">
        <v>1299</v>
      </c>
      <c r="J43" s="1303"/>
      <c r="K43" s="1304"/>
      <c r="L43" s="1302" t="s">
        <v>1298</v>
      </c>
      <c r="M43" s="1304"/>
      <c r="N43" s="563" t="s">
        <v>1300</v>
      </c>
      <c r="O43" s="1302" t="s">
        <v>1299</v>
      </c>
      <c r="P43" s="1304"/>
      <c r="Q43" s="1302" t="s">
        <v>1298</v>
      </c>
      <c r="R43" s="1304"/>
      <c r="S43" s="562" t="s">
        <v>1297</v>
      </c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1"/>
      <c r="AO43" s="261"/>
      <c r="AP43" s="261"/>
      <c r="AQ43" s="261"/>
      <c r="AR43" s="261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546"/>
      <c r="BF43" s="546"/>
      <c r="BG43" s="546"/>
      <c r="BH43" s="546"/>
      <c r="BI43" s="546"/>
      <c r="BJ43" s="546"/>
      <c r="BK43" s="546"/>
      <c r="BL43" s="546"/>
      <c r="BM43" s="546"/>
      <c r="BN43" s="546"/>
      <c r="BO43" s="546"/>
      <c r="BP43" s="546"/>
      <c r="BQ43" s="546"/>
      <c r="BR43" s="546"/>
      <c r="BS43" s="546"/>
      <c r="BT43" s="546"/>
      <c r="BU43" s="546"/>
      <c r="BV43" s="546"/>
      <c r="BW43" s="546"/>
      <c r="BX43" s="546"/>
      <c r="BY43" s="546"/>
      <c r="BZ43" s="546"/>
      <c r="CA43" s="546"/>
      <c r="CB43" s="546"/>
      <c r="CC43" s="546"/>
      <c r="CD43" s="546"/>
      <c r="CE43" s="546"/>
      <c r="CF43" s="546"/>
      <c r="CG43" s="546"/>
      <c r="CH43" s="546"/>
      <c r="CI43" s="546"/>
      <c r="CJ43" s="546"/>
      <c r="CK43" s="546"/>
      <c r="CL43" s="546"/>
      <c r="CM43" s="546"/>
      <c r="CN43" s="546"/>
      <c r="CO43" s="546"/>
      <c r="CP43" s="546"/>
      <c r="CQ43" s="546"/>
      <c r="CR43" s="546"/>
      <c r="CS43" s="546"/>
      <c r="CT43" s="546"/>
      <c r="CU43" s="546"/>
      <c r="CV43" s="546"/>
      <c r="CW43" s="546"/>
      <c r="CX43" s="546"/>
      <c r="CY43" s="546"/>
      <c r="CZ43" s="546"/>
      <c r="DA43" s="546"/>
      <c r="DB43" s="546"/>
      <c r="DC43" s="546"/>
      <c r="DD43" s="546"/>
      <c r="DE43" s="546"/>
      <c r="DF43" s="546"/>
      <c r="DG43" s="546"/>
      <c r="DH43" s="546"/>
      <c r="DI43" s="546"/>
      <c r="DJ43" s="546"/>
      <c r="DK43" s="546"/>
      <c r="DL43" s="546"/>
      <c r="DM43" s="546"/>
      <c r="DN43" s="546"/>
      <c r="DO43" s="546"/>
      <c r="DP43" s="546"/>
      <c r="DQ43" s="546"/>
      <c r="DR43" s="546"/>
      <c r="DS43" s="546"/>
      <c r="DT43" s="546"/>
      <c r="DU43" s="546"/>
      <c r="DV43" s="546"/>
      <c r="DW43" s="546"/>
      <c r="DX43" s="546"/>
      <c r="DY43" s="546"/>
      <c r="DZ43" s="546"/>
      <c r="EA43" s="546"/>
      <c r="EB43" s="546"/>
      <c r="EC43" s="546"/>
      <c r="ED43" s="546"/>
      <c r="EE43" s="546"/>
      <c r="EF43" s="546"/>
      <c r="EG43" s="546"/>
      <c r="EH43" s="546"/>
      <c r="EI43" s="546"/>
      <c r="EJ43" s="546"/>
      <c r="EK43" s="546"/>
      <c r="EL43" s="546"/>
      <c r="EM43" s="546"/>
      <c r="EN43" s="546"/>
      <c r="EO43" s="546"/>
      <c r="EP43" s="546"/>
      <c r="EQ43" s="546"/>
      <c r="ER43" s="546"/>
      <c r="ES43" s="546"/>
      <c r="ET43" s="546"/>
      <c r="EU43" s="546"/>
      <c r="EV43" s="546"/>
      <c r="EW43" s="546"/>
      <c r="EX43" s="546"/>
      <c r="EY43" s="546"/>
      <c r="EZ43" s="546"/>
      <c r="FA43" s="546"/>
      <c r="FB43" s="546"/>
      <c r="FC43" s="546"/>
      <c r="FD43" s="546"/>
      <c r="FE43" s="546"/>
      <c r="FF43" s="546"/>
      <c r="FG43" s="546"/>
      <c r="FH43" s="546"/>
      <c r="FI43" s="546"/>
    </row>
    <row r="44" spans="1:165" ht="14.25" customHeight="1">
      <c r="A44" s="561" t="s">
        <v>1296</v>
      </c>
      <c r="B44" s="561"/>
      <c r="C44" s="561"/>
      <c r="D44" s="1318">
        <v>6290000</v>
      </c>
      <c r="E44" s="1318"/>
      <c r="F44" s="1318">
        <v>6290000</v>
      </c>
      <c r="G44" s="1318"/>
      <c r="H44" s="560">
        <f>F44/D44*100</f>
        <v>100</v>
      </c>
      <c r="I44" s="1318">
        <v>160000</v>
      </c>
      <c r="J44" s="1318"/>
      <c r="K44" s="1318"/>
      <c r="L44" s="1318">
        <v>160000</v>
      </c>
      <c r="M44" s="1318"/>
      <c r="N44" s="560">
        <f>L44/I44*100</f>
        <v>100</v>
      </c>
      <c r="O44" s="1318"/>
      <c r="P44" s="1318"/>
      <c r="Q44" s="1318"/>
      <c r="R44" s="1318"/>
      <c r="S44" s="554">
        <v>0</v>
      </c>
      <c r="U44" s="267"/>
      <c r="V44" s="559">
        <v>14</v>
      </c>
      <c r="W44" s="268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1"/>
      <c r="AO44" s="261"/>
      <c r="AP44" s="261"/>
      <c r="AQ44" s="261"/>
      <c r="AR44" s="261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546"/>
      <c r="BF44" s="546"/>
      <c r="BG44" s="546"/>
      <c r="BH44" s="546"/>
      <c r="BI44" s="546"/>
      <c r="BJ44" s="546"/>
      <c r="BK44" s="546"/>
      <c r="BL44" s="546"/>
      <c r="BM44" s="546"/>
      <c r="BN44" s="546"/>
      <c r="BO44" s="546"/>
      <c r="BP44" s="546"/>
      <c r="BQ44" s="546"/>
      <c r="BR44" s="546"/>
      <c r="BS44" s="546"/>
      <c r="BT44" s="546"/>
      <c r="BU44" s="546"/>
      <c r="BV44" s="546"/>
      <c r="BW44" s="546"/>
      <c r="BX44" s="546"/>
      <c r="BY44" s="546"/>
      <c r="BZ44" s="546"/>
      <c r="CA44" s="546"/>
      <c r="CB44" s="546"/>
      <c r="CC44" s="546"/>
      <c r="CD44" s="546"/>
      <c r="CE44" s="546"/>
      <c r="CF44" s="546"/>
      <c r="CG44" s="546"/>
      <c r="CH44" s="546"/>
      <c r="CI44" s="546"/>
      <c r="CJ44" s="546"/>
      <c r="CK44" s="546"/>
      <c r="CL44" s="546"/>
      <c r="CM44" s="546"/>
      <c r="CN44" s="546"/>
      <c r="CO44" s="546"/>
      <c r="CP44" s="546"/>
      <c r="CQ44" s="546"/>
      <c r="CR44" s="546"/>
      <c r="CS44" s="546"/>
      <c r="CT44" s="546"/>
      <c r="CU44" s="546"/>
      <c r="CV44" s="546"/>
      <c r="CW44" s="546"/>
      <c r="CX44" s="546"/>
      <c r="CY44" s="546"/>
      <c r="CZ44" s="546"/>
      <c r="DA44" s="546"/>
      <c r="DB44" s="546"/>
      <c r="DC44" s="546"/>
      <c r="DD44" s="546"/>
      <c r="DE44" s="546"/>
      <c r="DF44" s="546"/>
      <c r="DG44" s="546"/>
      <c r="DH44" s="546"/>
      <c r="DI44" s="546"/>
      <c r="DJ44" s="546"/>
      <c r="DK44" s="546"/>
      <c r="DL44" s="546"/>
      <c r="DM44" s="546"/>
      <c r="DN44" s="546"/>
      <c r="DO44" s="546"/>
      <c r="DP44" s="546"/>
      <c r="DQ44" s="546"/>
      <c r="DR44" s="546"/>
      <c r="DS44" s="546"/>
      <c r="DT44" s="546"/>
      <c r="DU44" s="546"/>
      <c r="DV44" s="546"/>
      <c r="DW44" s="546"/>
      <c r="DX44" s="546"/>
      <c r="DY44" s="546"/>
      <c r="DZ44" s="546"/>
      <c r="EA44" s="546"/>
      <c r="EB44" s="546"/>
      <c r="EC44" s="546"/>
      <c r="ED44" s="546"/>
      <c r="EE44" s="546"/>
      <c r="EF44" s="546"/>
      <c r="EG44" s="546"/>
      <c r="EH44" s="546"/>
      <c r="EI44" s="546"/>
      <c r="EJ44" s="546"/>
      <c r="EK44" s="546"/>
      <c r="EL44" s="546"/>
      <c r="EM44" s="546"/>
      <c r="EN44" s="546"/>
      <c r="EO44" s="546"/>
      <c r="EP44" s="546"/>
      <c r="EQ44" s="546"/>
      <c r="ER44" s="546"/>
      <c r="ES44" s="546"/>
      <c r="ET44" s="546"/>
      <c r="EU44" s="546"/>
      <c r="EV44" s="546"/>
      <c r="EW44" s="546"/>
      <c r="EX44" s="546"/>
      <c r="EY44" s="546"/>
      <c r="EZ44" s="546"/>
      <c r="FA44" s="546"/>
      <c r="FB44" s="546"/>
      <c r="FC44" s="546"/>
      <c r="FD44" s="546"/>
      <c r="FE44" s="546"/>
      <c r="FF44" s="546"/>
      <c r="FG44" s="546"/>
      <c r="FH44" s="546"/>
      <c r="FI44" s="546"/>
    </row>
    <row r="45" spans="1:165" ht="10.5">
      <c r="A45" s="261" t="s">
        <v>1295</v>
      </c>
      <c r="B45" s="261"/>
      <c r="C45" s="261"/>
      <c r="D45" s="558"/>
      <c r="E45" s="558"/>
      <c r="F45" s="557"/>
      <c r="G45" s="557"/>
      <c r="H45" s="556"/>
      <c r="I45" s="554"/>
      <c r="J45" s="554"/>
      <c r="K45" s="554"/>
      <c r="L45" s="554"/>
      <c r="M45" s="554"/>
      <c r="N45" s="555"/>
      <c r="O45" s="554"/>
      <c r="P45" s="554"/>
      <c r="Q45" s="554"/>
      <c r="R45" s="554"/>
      <c r="S45" s="554"/>
      <c r="U45" s="267"/>
      <c r="V45" s="267"/>
      <c r="W45" s="268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1"/>
      <c r="AO45" s="261"/>
      <c r="AP45" s="261"/>
      <c r="AQ45" s="261"/>
      <c r="AR45" s="261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546"/>
      <c r="BF45" s="546"/>
      <c r="BG45" s="546"/>
      <c r="BH45" s="546"/>
      <c r="BI45" s="546"/>
      <c r="BJ45" s="546"/>
      <c r="BK45" s="546"/>
      <c r="BL45" s="546"/>
      <c r="BM45" s="546"/>
      <c r="BN45" s="546"/>
      <c r="BO45" s="546"/>
      <c r="BP45" s="546"/>
      <c r="BQ45" s="546"/>
      <c r="BR45" s="546"/>
      <c r="BS45" s="546"/>
      <c r="BT45" s="546"/>
      <c r="BU45" s="546"/>
      <c r="BV45" s="546"/>
      <c r="BW45" s="546"/>
      <c r="BX45" s="546"/>
      <c r="BY45" s="546"/>
      <c r="BZ45" s="546"/>
      <c r="CA45" s="546"/>
      <c r="CB45" s="546"/>
      <c r="CC45" s="546"/>
      <c r="CD45" s="546"/>
      <c r="CE45" s="546"/>
      <c r="CF45" s="546"/>
      <c r="CG45" s="546"/>
      <c r="CH45" s="546"/>
      <c r="CI45" s="546"/>
      <c r="CJ45" s="546"/>
      <c r="CK45" s="546"/>
      <c r="CL45" s="546"/>
      <c r="CM45" s="546"/>
      <c r="CN45" s="546"/>
      <c r="CO45" s="546"/>
      <c r="CP45" s="546"/>
      <c r="CQ45" s="546"/>
      <c r="CR45" s="546"/>
      <c r="CS45" s="546"/>
      <c r="CT45" s="546"/>
      <c r="CU45" s="546"/>
      <c r="CV45" s="546"/>
      <c r="CW45" s="546"/>
      <c r="CX45" s="546"/>
      <c r="CY45" s="546"/>
      <c r="CZ45" s="546"/>
      <c r="DA45" s="546"/>
      <c r="DB45" s="546"/>
      <c r="DC45" s="546"/>
      <c r="DD45" s="546"/>
      <c r="DE45" s="546"/>
      <c r="DF45" s="546"/>
      <c r="DG45" s="546"/>
      <c r="DH45" s="546"/>
      <c r="DI45" s="546"/>
      <c r="DJ45" s="546"/>
      <c r="DK45" s="546"/>
      <c r="DL45" s="546"/>
      <c r="DM45" s="546"/>
      <c r="DN45" s="546"/>
      <c r="DO45" s="546"/>
      <c r="DP45" s="546"/>
      <c r="DQ45" s="546"/>
      <c r="DR45" s="546"/>
      <c r="DS45" s="546"/>
      <c r="DT45" s="546"/>
      <c r="DU45" s="546"/>
      <c r="DV45" s="546"/>
      <c r="DW45" s="546"/>
      <c r="DX45" s="546"/>
      <c r="DY45" s="546"/>
      <c r="DZ45" s="546"/>
      <c r="EA45" s="546"/>
      <c r="EB45" s="546"/>
      <c r="EC45" s="546"/>
      <c r="ED45" s="546"/>
      <c r="EE45" s="546"/>
      <c r="EF45" s="546"/>
      <c r="EG45" s="546"/>
      <c r="EH45" s="546"/>
      <c r="EI45" s="546"/>
      <c r="EJ45" s="546"/>
      <c r="EK45" s="546"/>
      <c r="EL45" s="546"/>
      <c r="EM45" s="546"/>
      <c r="EN45" s="546"/>
      <c r="EO45" s="546"/>
      <c r="EP45" s="546"/>
      <c r="EQ45" s="546"/>
      <c r="ER45" s="546"/>
      <c r="ES45" s="546"/>
      <c r="ET45" s="546"/>
      <c r="EU45" s="546"/>
      <c r="EV45" s="546"/>
      <c r="EW45" s="546"/>
      <c r="EX45" s="546"/>
      <c r="EY45" s="546"/>
      <c r="EZ45" s="546"/>
      <c r="FA45" s="546"/>
      <c r="FB45" s="546"/>
      <c r="FC45" s="546"/>
      <c r="FD45" s="546"/>
      <c r="FE45" s="546"/>
      <c r="FF45" s="546"/>
      <c r="FG45" s="546"/>
      <c r="FH45" s="546"/>
      <c r="FI45" s="546"/>
    </row>
    <row r="46" spans="1:165" ht="10.5">
      <c r="A46" s="553" t="s">
        <v>1294</v>
      </c>
      <c r="B46" s="553"/>
      <c r="C46" s="553" t="s">
        <v>1293</v>
      </c>
      <c r="D46" s="1319">
        <f>SUM(D44:D45)</f>
        <v>6290000</v>
      </c>
      <c r="E46" s="1319"/>
      <c r="F46" s="1319">
        <f>SUM(F44:G45)</f>
        <v>6290000</v>
      </c>
      <c r="G46" s="1319"/>
      <c r="H46" s="552">
        <f>SUM(H44:H45)</f>
        <v>100</v>
      </c>
      <c r="I46" s="1319">
        <f>SUM(I44:I45)</f>
        <v>160000</v>
      </c>
      <c r="J46" s="1319"/>
      <c r="K46" s="1319"/>
      <c r="L46" s="1319">
        <f>SUM(L44:L45)</f>
        <v>160000</v>
      </c>
      <c r="M46" s="1319"/>
      <c r="N46" s="552">
        <f>SUM(N44:N45)</f>
        <v>100</v>
      </c>
      <c r="O46" s="1319">
        <f>O44</f>
        <v>0</v>
      </c>
      <c r="P46" s="1319"/>
      <c r="Q46" s="1319">
        <f>Q44</f>
        <v>0</v>
      </c>
      <c r="R46" s="1319"/>
      <c r="S46" s="551">
        <v>0</v>
      </c>
      <c r="T46" s="261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1"/>
      <c r="AO46" s="261"/>
      <c r="AP46" s="261"/>
      <c r="AQ46" s="261"/>
      <c r="AR46" s="261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546"/>
      <c r="BF46" s="546"/>
      <c r="BG46" s="546"/>
      <c r="BH46" s="546"/>
      <c r="BI46" s="546"/>
      <c r="BJ46" s="546"/>
      <c r="BK46" s="546"/>
      <c r="BL46" s="546"/>
      <c r="BM46" s="546"/>
      <c r="BN46" s="546"/>
      <c r="BO46" s="546"/>
      <c r="BP46" s="546"/>
      <c r="BQ46" s="546"/>
      <c r="BR46" s="546"/>
      <c r="BS46" s="546"/>
      <c r="BT46" s="546"/>
      <c r="BU46" s="546"/>
      <c r="BV46" s="546"/>
      <c r="BW46" s="546"/>
      <c r="BX46" s="546"/>
      <c r="BY46" s="546"/>
      <c r="BZ46" s="546"/>
      <c r="CA46" s="546"/>
      <c r="CB46" s="546"/>
      <c r="CC46" s="546"/>
      <c r="CD46" s="546"/>
      <c r="CE46" s="546"/>
      <c r="CF46" s="546"/>
      <c r="CG46" s="546"/>
      <c r="CH46" s="546"/>
      <c r="CI46" s="546"/>
      <c r="CJ46" s="546"/>
      <c r="CK46" s="546"/>
      <c r="CL46" s="546"/>
      <c r="CM46" s="546"/>
      <c r="CN46" s="546"/>
      <c r="CO46" s="546"/>
      <c r="CP46" s="546"/>
      <c r="CQ46" s="546"/>
      <c r="CR46" s="546"/>
      <c r="CS46" s="546"/>
      <c r="CT46" s="546"/>
      <c r="CU46" s="546"/>
      <c r="CV46" s="546"/>
      <c r="CW46" s="546"/>
      <c r="CX46" s="546"/>
      <c r="CY46" s="546"/>
      <c r="CZ46" s="546"/>
      <c r="DA46" s="546"/>
      <c r="DB46" s="546"/>
      <c r="DC46" s="546"/>
      <c r="DD46" s="546"/>
      <c r="DE46" s="546"/>
      <c r="DF46" s="546"/>
      <c r="DG46" s="546"/>
      <c r="DH46" s="546"/>
      <c r="DI46" s="546"/>
      <c r="DJ46" s="546"/>
      <c r="DK46" s="546"/>
      <c r="DL46" s="546"/>
      <c r="DM46" s="546"/>
      <c r="DN46" s="546"/>
      <c r="DO46" s="546"/>
      <c r="DP46" s="546"/>
      <c r="DQ46" s="546"/>
      <c r="DR46" s="546"/>
      <c r="DS46" s="546"/>
      <c r="DT46" s="546"/>
      <c r="DU46" s="546"/>
      <c r="DV46" s="546"/>
      <c r="DW46" s="546"/>
      <c r="DX46" s="546"/>
      <c r="DY46" s="546"/>
      <c r="DZ46" s="546"/>
      <c r="EA46" s="546"/>
      <c r="EB46" s="546"/>
      <c r="EC46" s="546"/>
      <c r="ED46" s="546"/>
      <c r="EE46" s="546"/>
      <c r="EF46" s="546"/>
      <c r="EG46" s="546"/>
      <c r="EH46" s="546"/>
      <c r="EI46" s="546"/>
      <c r="EJ46" s="546"/>
      <c r="EK46" s="546"/>
      <c r="EL46" s="546"/>
      <c r="EM46" s="546"/>
      <c r="EN46" s="546"/>
      <c r="EO46" s="546"/>
      <c r="EP46" s="546"/>
      <c r="EQ46" s="546"/>
      <c r="ER46" s="546"/>
      <c r="ES46" s="546"/>
      <c r="ET46" s="546"/>
      <c r="EU46" s="546"/>
      <c r="EV46" s="546"/>
      <c r="EW46" s="546"/>
      <c r="EX46" s="546"/>
      <c r="EY46" s="546"/>
      <c r="EZ46" s="546"/>
      <c r="FA46" s="546"/>
      <c r="FB46" s="546"/>
      <c r="FC46" s="546"/>
      <c r="FD46" s="546"/>
      <c r="FE46" s="546"/>
      <c r="FF46" s="546"/>
      <c r="FG46" s="546"/>
      <c r="FH46" s="546"/>
      <c r="FI46" s="546"/>
    </row>
    <row r="47" spans="17:165" ht="10.5"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1"/>
      <c r="AO47" s="261"/>
      <c r="AP47" s="261"/>
      <c r="AQ47" s="261"/>
      <c r="AR47" s="261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6"/>
      <c r="BT47" s="546"/>
      <c r="BU47" s="546"/>
      <c r="BV47" s="546"/>
      <c r="BW47" s="546"/>
      <c r="BX47" s="546"/>
      <c r="BY47" s="546"/>
      <c r="BZ47" s="546"/>
      <c r="CA47" s="546"/>
      <c r="CB47" s="546"/>
      <c r="CC47" s="546"/>
      <c r="CD47" s="546"/>
      <c r="CE47" s="546"/>
      <c r="CF47" s="546"/>
      <c r="CG47" s="546"/>
      <c r="CH47" s="546"/>
      <c r="CI47" s="546"/>
      <c r="CJ47" s="546"/>
      <c r="CK47" s="546"/>
      <c r="CL47" s="546"/>
      <c r="CM47" s="546"/>
      <c r="CN47" s="546"/>
      <c r="CO47" s="546"/>
      <c r="CP47" s="546"/>
      <c r="CQ47" s="546"/>
      <c r="CR47" s="546"/>
      <c r="CS47" s="546"/>
      <c r="CT47" s="546"/>
      <c r="CU47" s="546"/>
      <c r="CV47" s="546"/>
      <c r="CW47" s="546"/>
      <c r="CX47" s="546"/>
      <c r="CY47" s="546"/>
      <c r="CZ47" s="546"/>
      <c r="DA47" s="546"/>
      <c r="DB47" s="546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6"/>
      <c r="DN47" s="546"/>
      <c r="DO47" s="546"/>
      <c r="DP47" s="546"/>
      <c r="DQ47" s="546"/>
      <c r="DR47" s="546"/>
      <c r="DS47" s="546"/>
      <c r="DT47" s="546"/>
      <c r="DU47" s="546"/>
      <c r="DV47" s="546"/>
      <c r="DW47" s="546"/>
      <c r="DX47" s="546"/>
      <c r="DY47" s="546"/>
      <c r="DZ47" s="546"/>
      <c r="EA47" s="546"/>
      <c r="EB47" s="546"/>
      <c r="EC47" s="546"/>
      <c r="ED47" s="546"/>
      <c r="EE47" s="546"/>
      <c r="EF47" s="546"/>
      <c r="EG47" s="546"/>
      <c r="EH47" s="546"/>
      <c r="EI47" s="546"/>
      <c r="EJ47" s="546"/>
      <c r="EK47" s="546"/>
      <c r="EL47" s="546"/>
      <c r="EM47" s="546"/>
      <c r="EN47" s="546"/>
      <c r="EO47" s="546"/>
      <c r="EP47" s="546"/>
      <c r="EQ47" s="546"/>
      <c r="ER47" s="546"/>
      <c r="ES47" s="546"/>
      <c r="ET47" s="546"/>
      <c r="EU47" s="546"/>
      <c r="EV47" s="546"/>
      <c r="EW47" s="546"/>
      <c r="EX47" s="546"/>
      <c r="EY47" s="546"/>
      <c r="EZ47" s="546"/>
      <c r="FA47" s="546"/>
      <c r="FB47" s="546"/>
      <c r="FC47" s="546"/>
      <c r="FD47" s="546"/>
      <c r="FE47" s="546"/>
      <c r="FF47" s="546"/>
      <c r="FG47" s="546"/>
      <c r="FH47" s="546"/>
      <c r="FI47" s="546"/>
    </row>
    <row r="48" spans="6:165" ht="10.5"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1"/>
      <c r="AO48" s="261"/>
      <c r="AP48" s="261"/>
      <c r="AQ48" s="261"/>
      <c r="AR48" s="261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546"/>
      <c r="BF48" s="546"/>
      <c r="BG48" s="546"/>
      <c r="BH48" s="546"/>
      <c r="BI48" s="546"/>
      <c r="BJ48" s="546"/>
      <c r="BK48" s="546"/>
      <c r="BL48" s="546"/>
      <c r="BM48" s="546"/>
      <c r="BN48" s="546"/>
      <c r="BO48" s="546"/>
      <c r="BP48" s="546"/>
      <c r="BQ48" s="546"/>
      <c r="BR48" s="546"/>
      <c r="BS48" s="546"/>
      <c r="BT48" s="546"/>
      <c r="BU48" s="546"/>
      <c r="BV48" s="546"/>
      <c r="BW48" s="546"/>
      <c r="BX48" s="546"/>
      <c r="BY48" s="546"/>
      <c r="BZ48" s="546"/>
      <c r="CA48" s="546"/>
      <c r="CB48" s="546"/>
      <c r="CC48" s="546"/>
      <c r="CD48" s="546"/>
      <c r="CE48" s="546"/>
      <c r="CF48" s="546"/>
      <c r="CG48" s="546"/>
      <c r="CH48" s="546"/>
      <c r="CI48" s="546"/>
      <c r="CJ48" s="546"/>
      <c r="CK48" s="546"/>
      <c r="CL48" s="546"/>
      <c r="CM48" s="546"/>
      <c r="CN48" s="546"/>
      <c r="CO48" s="546"/>
      <c r="CP48" s="546"/>
      <c r="CQ48" s="546"/>
      <c r="CR48" s="546"/>
      <c r="CS48" s="546"/>
      <c r="CT48" s="546"/>
      <c r="CU48" s="546"/>
      <c r="CV48" s="546"/>
      <c r="CW48" s="546"/>
      <c r="CX48" s="546"/>
      <c r="CY48" s="546"/>
      <c r="CZ48" s="546"/>
      <c r="DA48" s="546"/>
      <c r="DB48" s="546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6"/>
      <c r="DN48" s="546"/>
      <c r="DO48" s="546"/>
      <c r="DP48" s="546"/>
      <c r="DQ48" s="546"/>
      <c r="DR48" s="546"/>
      <c r="DS48" s="546"/>
      <c r="DT48" s="546"/>
      <c r="DU48" s="546"/>
      <c r="DV48" s="546"/>
      <c r="DW48" s="546"/>
      <c r="DX48" s="546"/>
      <c r="DY48" s="546"/>
      <c r="DZ48" s="546"/>
      <c r="EA48" s="546"/>
      <c r="EB48" s="546"/>
      <c r="EC48" s="546"/>
      <c r="ED48" s="546"/>
      <c r="EE48" s="546"/>
      <c r="EF48" s="546"/>
      <c r="EG48" s="546"/>
      <c r="EH48" s="546"/>
      <c r="EI48" s="546"/>
      <c r="EJ48" s="546"/>
      <c r="EK48" s="546"/>
      <c r="EL48" s="546"/>
      <c r="EM48" s="546"/>
      <c r="EN48" s="546"/>
      <c r="EO48" s="546"/>
      <c r="EP48" s="546"/>
      <c r="EQ48" s="546"/>
      <c r="ER48" s="546"/>
      <c r="ES48" s="546"/>
      <c r="ET48" s="546"/>
      <c r="EU48" s="546"/>
      <c r="EV48" s="546"/>
      <c r="EW48" s="546"/>
      <c r="EX48" s="546"/>
      <c r="EY48" s="546"/>
      <c r="EZ48" s="546"/>
      <c r="FA48" s="546"/>
      <c r="FB48" s="546"/>
      <c r="FC48" s="546"/>
      <c r="FD48" s="546"/>
      <c r="FE48" s="546"/>
      <c r="FF48" s="546"/>
      <c r="FG48" s="546"/>
      <c r="FH48" s="546"/>
      <c r="FI48" s="546"/>
    </row>
    <row r="49" spans="6:165" ht="10.5"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1"/>
      <c r="AO49" s="261"/>
      <c r="AP49" s="261"/>
      <c r="AQ49" s="261"/>
      <c r="AR49" s="261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546"/>
      <c r="BF49" s="546"/>
      <c r="BG49" s="546"/>
      <c r="BH49" s="546"/>
      <c r="BI49" s="546"/>
      <c r="BJ49" s="546"/>
      <c r="BK49" s="546"/>
      <c r="BL49" s="546"/>
      <c r="BM49" s="546"/>
      <c r="BN49" s="546"/>
      <c r="BO49" s="546"/>
      <c r="BP49" s="546"/>
      <c r="BQ49" s="546"/>
      <c r="BR49" s="546"/>
      <c r="BS49" s="546"/>
      <c r="BT49" s="546"/>
      <c r="BU49" s="546"/>
      <c r="BV49" s="546"/>
      <c r="BW49" s="546"/>
      <c r="BX49" s="546"/>
      <c r="BY49" s="546"/>
      <c r="BZ49" s="546"/>
      <c r="CA49" s="546"/>
      <c r="CB49" s="546"/>
      <c r="CC49" s="546"/>
      <c r="CD49" s="546"/>
      <c r="CE49" s="546"/>
      <c r="CF49" s="546"/>
      <c r="CG49" s="546"/>
      <c r="CH49" s="546"/>
      <c r="CI49" s="546"/>
      <c r="CJ49" s="546"/>
      <c r="CK49" s="546"/>
      <c r="CL49" s="546"/>
      <c r="CM49" s="546"/>
      <c r="CN49" s="546"/>
      <c r="CO49" s="546"/>
      <c r="CP49" s="546"/>
      <c r="CQ49" s="546"/>
      <c r="CR49" s="546"/>
      <c r="CS49" s="546"/>
      <c r="CT49" s="546"/>
      <c r="CU49" s="546"/>
      <c r="CV49" s="546"/>
      <c r="CW49" s="546"/>
      <c r="CX49" s="546"/>
      <c r="CY49" s="546"/>
      <c r="CZ49" s="546"/>
      <c r="DA49" s="546"/>
      <c r="DB49" s="546"/>
      <c r="DC49" s="546"/>
      <c r="DD49" s="546"/>
      <c r="DE49" s="546"/>
      <c r="DF49" s="546"/>
      <c r="DG49" s="546"/>
      <c r="DH49" s="546"/>
      <c r="DI49" s="546"/>
      <c r="DJ49" s="546"/>
      <c r="DK49" s="546"/>
      <c r="DL49" s="546"/>
      <c r="DM49" s="546"/>
      <c r="DN49" s="546"/>
      <c r="DO49" s="546"/>
      <c r="DP49" s="546"/>
      <c r="DQ49" s="546"/>
      <c r="DR49" s="546"/>
      <c r="DS49" s="546"/>
      <c r="DT49" s="546"/>
      <c r="DU49" s="546"/>
      <c r="DV49" s="546"/>
      <c r="DW49" s="546"/>
      <c r="DX49" s="546"/>
      <c r="DY49" s="546"/>
      <c r="DZ49" s="546"/>
      <c r="EA49" s="546"/>
      <c r="EB49" s="546"/>
      <c r="EC49" s="546"/>
      <c r="ED49" s="546"/>
      <c r="EE49" s="546"/>
      <c r="EF49" s="546"/>
      <c r="EG49" s="546"/>
      <c r="EH49" s="546"/>
      <c r="EI49" s="546"/>
      <c r="EJ49" s="546"/>
      <c r="EK49" s="546"/>
      <c r="EL49" s="546"/>
      <c r="EM49" s="546"/>
      <c r="EN49" s="546"/>
      <c r="EO49" s="546"/>
      <c r="EP49" s="546"/>
      <c r="EQ49" s="546"/>
      <c r="ER49" s="546"/>
      <c r="ES49" s="546"/>
      <c r="ET49" s="546"/>
      <c r="EU49" s="546"/>
      <c r="EV49" s="546"/>
      <c r="EW49" s="546"/>
      <c r="EX49" s="546"/>
      <c r="EY49" s="546"/>
      <c r="EZ49" s="546"/>
      <c r="FA49" s="546"/>
      <c r="FB49" s="546"/>
      <c r="FC49" s="546"/>
      <c r="FD49" s="546"/>
      <c r="FE49" s="546"/>
      <c r="FF49" s="546"/>
      <c r="FG49" s="546"/>
      <c r="FH49" s="546"/>
      <c r="FI49" s="546"/>
    </row>
    <row r="50" spans="6:165" ht="10.5"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1"/>
      <c r="AO50" s="261"/>
      <c r="AP50" s="261"/>
      <c r="AQ50" s="261"/>
      <c r="AR50" s="261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546"/>
      <c r="BF50" s="546"/>
      <c r="BG50" s="546"/>
      <c r="BH50" s="546"/>
      <c r="BI50" s="546"/>
      <c r="BJ50" s="546"/>
      <c r="BK50" s="546"/>
      <c r="BL50" s="546"/>
      <c r="BM50" s="546"/>
      <c r="BN50" s="546"/>
      <c r="BO50" s="546"/>
      <c r="BP50" s="546"/>
      <c r="BQ50" s="546"/>
      <c r="BR50" s="546"/>
      <c r="BS50" s="546"/>
      <c r="BT50" s="546"/>
      <c r="BU50" s="546"/>
      <c r="BV50" s="546"/>
      <c r="BW50" s="546"/>
      <c r="BX50" s="546"/>
      <c r="BY50" s="546"/>
      <c r="BZ50" s="546"/>
      <c r="CA50" s="546"/>
      <c r="CB50" s="546"/>
      <c r="CC50" s="546"/>
      <c r="CD50" s="546"/>
      <c r="CE50" s="546"/>
      <c r="CF50" s="546"/>
      <c r="CG50" s="546"/>
      <c r="CH50" s="546"/>
      <c r="CI50" s="546"/>
      <c r="CJ50" s="546"/>
      <c r="CK50" s="546"/>
      <c r="CL50" s="546"/>
      <c r="CM50" s="546"/>
      <c r="CN50" s="546"/>
      <c r="CO50" s="546"/>
      <c r="CP50" s="546"/>
      <c r="CQ50" s="546"/>
      <c r="CR50" s="546"/>
      <c r="CS50" s="546"/>
      <c r="CT50" s="546"/>
      <c r="CU50" s="546"/>
      <c r="CV50" s="546"/>
      <c r="CW50" s="546"/>
      <c r="CX50" s="546"/>
      <c r="CY50" s="546"/>
      <c r="CZ50" s="546"/>
      <c r="DA50" s="546"/>
      <c r="DB50" s="546"/>
      <c r="DC50" s="546"/>
      <c r="DD50" s="546"/>
      <c r="DE50" s="546"/>
      <c r="DF50" s="546"/>
      <c r="DG50" s="546"/>
      <c r="DH50" s="546"/>
      <c r="DI50" s="546"/>
      <c r="DJ50" s="546"/>
      <c r="DK50" s="546"/>
      <c r="DL50" s="546"/>
      <c r="DM50" s="546"/>
      <c r="DN50" s="546"/>
      <c r="DO50" s="546"/>
      <c r="DP50" s="546"/>
      <c r="DQ50" s="546"/>
      <c r="DR50" s="546"/>
      <c r="DS50" s="546"/>
      <c r="DT50" s="546"/>
      <c r="DU50" s="546"/>
      <c r="DV50" s="546"/>
      <c r="DW50" s="546"/>
      <c r="DX50" s="546"/>
      <c r="DY50" s="546"/>
      <c r="DZ50" s="546"/>
      <c r="EA50" s="546"/>
      <c r="EB50" s="546"/>
      <c r="EC50" s="546"/>
      <c r="ED50" s="546"/>
      <c r="EE50" s="546"/>
      <c r="EF50" s="546"/>
      <c r="EG50" s="546"/>
      <c r="EH50" s="546"/>
      <c r="EI50" s="546"/>
      <c r="EJ50" s="546"/>
      <c r="EK50" s="546"/>
      <c r="EL50" s="546"/>
      <c r="EM50" s="546"/>
      <c r="EN50" s="546"/>
      <c r="EO50" s="546"/>
      <c r="EP50" s="546"/>
      <c r="EQ50" s="546"/>
      <c r="ER50" s="546"/>
      <c r="ES50" s="546"/>
      <c r="ET50" s="546"/>
      <c r="EU50" s="546"/>
      <c r="EV50" s="546"/>
      <c r="EW50" s="546"/>
      <c r="EX50" s="546"/>
      <c r="EY50" s="546"/>
      <c r="EZ50" s="546"/>
      <c r="FA50" s="546"/>
      <c r="FB50" s="546"/>
      <c r="FC50" s="546"/>
      <c r="FD50" s="546"/>
      <c r="FE50" s="546"/>
      <c r="FF50" s="546"/>
      <c r="FG50" s="546"/>
      <c r="FH50" s="546"/>
      <c r="FI50" s="546"/>
    </row>
    <row r="51" spans="1:165" ht="10.5">
      <c r="A51" s="261"/>
      <c r="B51" s="261"/>
      <c r="C51" s="261"/>
      <c r="D51" s="261"/>
      <c r="E51" s="261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1"/>
      <c r="AO51" s="261"/>
      <c r="AP51" s="261"/>
      <c r="AQ51" s="261"/>
      <c r="AR51" s="261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546"/>
      <c r="BF51" s="546"/>
      <c r="BG51" s="546"/>
      <c r="BH51" s="546"/>
      <c r="BI51" s="546"/>
      <c r="BJ51" s="546"/>
      <c r="BK51" s="546"/>
      <c r="BL51" s="546"/>
      <c r="BM51" s="546"/>
      <c r="BN51" s="546"/>
      <c r="BO51" s="546"/>
      <c r="BP51" s="546"/>
      <c r="BQ51" s="546"/>
      <c r="BR51" s="546"/>
      <c r="BS51" s="546"/>
      <c r="BT51" s="546"/>
      <c r="BU51" s="546"/>
      <c r="BV51" s="546"/>
      <c r="BW51" s="546"/>
      <c r="BX51" s="546"/>
      <c r="BY51" s="546"/>
      <c r="BZ51" s="546"/>
      <c r="CA51" s="546"/>
      <c r="CB51" s="546"/>
      <c r="CC51" s="546"/>
      <c r="CD51" s="546"/>
      <c r="CE51" s="546"/>
      <c r="CF51" s="546"/>
      <c r="CG51" s="546"/>
      <c r="CH51" s="546"/>
      <c r="CI51" s="546"/>
      <c r="CJ51" s="546"/>
      <c r="CK51" s="546"/>
      <c r="CL51" s="546"/>
      <c r="CM51" s="546"/>
      <c r="CN51" s="546"/>
      <c r="CO51" s="546"/>
      <c r="CP51" s="546"/>
      <c r="CQ51" s="546"/>
      <c r="CR51" s="546"/>
      <c r="CS51" s="546"/>
      <c r="CT51" s="546"/>
      <c r="CU51" s="546"/>
      <c r="CV51" s="546"/>
      <c r="CW51" s="546"/>
      <c r="CX51" s="546"/>
      <c r="CY51" s="546"/>
      <c r="CZ51" s="546"/>
      <c r="DA51" s="546"/>
      <c r="DB51" s="546"/>
      <c r="DC51" s="546"/>
      <c r="DD51" s="546"/>
      <c r="DE51" s="546"/>
      <c r="DF51" s="546"/>
      <c r="DG51" s="546"/>
      <c r="DH51" s="546"/>
      <c r="DI51" s="546"/>
      <c r="DJ51" s="546"/>
      <c r="DK51" s="546"/>
      <c r="DL51" s="546"/>
      <c r="DM51" s="546"/>
      <c r="DN51" s="546"/>
      <c r="DO51" s="546"/>
      <c r="DP51" s="546"/>
      <c r="DQ51" s="546"/>
      <c r="DR51" s="546"/>
      <c r="DS51" s="546"/>
      <c r="DT51" s="546"/>
      <c r="DU51" s="546"/>
      <c r="DV51" s="546"/>
      <c r="DW51" s="546"/>
      <c r="DX51" s="546"/>
      <c r="DY51" s="546"/>
      <c r="DZ51" s="546"/>
      <c r="EA51" s="546"/>
      <c r="EB51" s="546"/>
      <c r="EC51" s="546"/>
      <c r="ED51" s="546"/>
      <c r="EE51" s="546"/>
      <c r="EF51" s="546"/>
      <c r="EG51" s="546"/>
      <c r="EH51" s="546"/>
      <c r="EI51" s="546"/>
      <c r="EJ51" s="546"/>
      <c r="EK51" s="546"/>
      <c r="EL51" s="546"/>
      <c r="EM51" s="546"/>
      <c r="EN51" s="546"/>
      <c r="EO51" s="546"/>
      <c r="EP51" s="546"/>
      <c r="EQ51" s="546"/>
      <c r="ER51" s="546"/>
      <c r="ES51" s="546"/>
      <c r="ET51" s="546"/>
      <c r="EU51" s="546"/>
      <c r="EV51" s="546"/>
      <c r="EW51" s="546"/>
      <c r="EX51" s="546"/>
      <c r="EY51" s="546"/>
      <c r="EZ51" s="546"/>
      <c r="FA51" s="546"/>
      <c r="FB51" s="546"/>
      <c r="FC51" s="546"/>
      <c r="FD51" s="546"/>
      <c r="FE51" s="546"/>
      <c r="FF51" s="546"/>
      <c r="FG51" s="546"/>
      <c r="FH51" s="546"/>
      <c r="FI51" s="546"/>
    </row>
    <row r="52" spans="1:165" ht="10.5">
      <c r="A52" s="261"/>
      <c r="B52" s="261"/>
      <c r="C52" s="261"/>
      <c r="D52" s="261"/>
      <c r="E52" s="261"/>
      <c r="F52" s="261"/>
      <c r="G52" s="261"/>
      <c r="H52" s="261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1"/>
      <c r="AO52" s="261"/>
      <c r="AP52" s="261"/>
      <c r="AQ52" s="261"/>
      <c r="AR52" s="261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546"/>
      <c r="BF52" s="546"/>
      <c r="BG52" s="546"/>
      <c r="BH52" s="546"/>
      <c r="BI52" s="546"/>
      <c r="BJ52" s="546"/>
      <c r="BK52" s="546"/>
      <c r="BL52" s="546"/>
      <c r="BM52" s="546"/>
      <c r="BN52" s="546"/>
      <c r="BO52" s="546"/>
      <c r="BP52" s="546"/>
      <c r="BQ52" s="546"/>
      <c r="BR52" s="546"/>
      <c r="BS52" s="546"/>
      <c r="BT52" s="546"/>
      <c r="BU52" s="546"/>
      <c r="BV52" s="546"/>
      <c r="BW52" s="546"/>
      <c r="BX52" s="546"/>
      <c r="BY52" s="546"/>
      <c r="BZ52" s="546"/>
      <c r="CA52" s="546"/>
      <c r="CB52" s="546"/>
      <c r="CC52" s="546"/>
      <c r="CD52" s="546"/>
      <c r="CE52" s="546"/>
      <c r="CF52" s="546"/>
      <c r="CG52" s="546"/>
      <c r="CH52" s="546"/>
      <c r="CI52" s="546"/>
      <c r="CJ52" s="546"/>
      <c r="CK52" s="546"/>
      <c r="CL52" s="546"/>
      <c r="CM52" s="546"/>
      <c r="CN52" s="546"/>
      <c r="CO52" s="546"/>
      <c r="CP52" s="546"/>
      <c r="CQ52" s="546"/>
      <c r="CR52" s="546"/>
      <c r="CS52" s="546"/>
      <c r="CT52" s="546"/>
      <c r="CU52" s="546"/>
      <c r="CV52" s="546"/>
      <c r="CW52" s="546"/>
      <c r="CX52" s="546"/>
      <c r="CY52" s="546"/>
      <c r="CZ52" s="546"/>
      <c r="DA52" s="546"/>
      <c r="DB52" s="546"/>
      <c r="DC52" s="546"/>
      <c r="DD52" s="546"/>
      <c r="DE52" s="546"/>
      <c r="DF52" s="546"/>
      <c r="DG52" s="546"/>
      <c r="DH52" s="546"/>
      <c r="DI52" s="546"/>
      <c r="DJ52" s="546"/>
      <c r="DK52" s="546"/>
      <c r="DL52" s="546"/>
      <c r="DM52" s="546"/>
      <c r="DN52" s="546"/>
      <c r="DO52" s="546"/>
      <c r="DP52" s="546"/>
      <c r="DQ52" s="546"/>
      <c r="DR52" s="546"/>
      <c r="DS52" s="546"/>
      <c r="DT52" s="546"/>
      <c r="DU52" s="546"/>
      <c r="DV52" s="546"/>
      <c r="DW52" s="546"/>
      <c r="DX52" s="546"/>
      <c r="DY52" s="546"/>
      <c r="DZ52" s="546"/>
      <c r="EA52" s="546"/>
      <c r="EB52" s="546"/>
      <c r="EC52" s="546"/>
      <c r="ED52" s="546"/>
      <c r="EE52" s="546"/>
      <c r="EF52" s="546"/>
      <c r="EG52" s="546"/>
      <c r="EH52" s="546"/>
      <c r="EI52" s="546"/>
      <c r="EJ52" s="546"/>
      <c r="EK52" s="546"/>
      <c r="EL52" s="546"/>
      <c r="EM52" s="546"/>
      <c r="EN52" s="546"/>
      <c r="EO52" s="546"/>
      <c r="EP52" s="546"/>
      <c r="EQ52" s="546"/>
      <c r="ER52" s="546"/>
      <c r="ES52" s="546"/>
      <c r="ET52" s="546"/>
      <c r="EU52" s="546"/>
      <c r="EV52" s="546"/>
      <c r="EW52" s="546"/>
      <c r="EX52" s="546"/>
      <c r="EY52" s="546"/>
      <c r="EZ52" s="546"/>
      <c r="FA52" s="546"/>
      <c r="FB52" s="546"/>
      <c r="FC52" s="546"/>
      <c r="FD52" s="546"/>
      <c r="FE52" s="546"/>
      <c r="FF52" s="546"/>
      <c r="FG52" s="546"/>
      <c r="FH52" s="546"/>
      <c r="FI52" s="546"/>
    </row>
    <row r="53" spans="1:165" ht="10.5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1"/>
      <c r="AO53" s="261"/>
      <c r="AP53" s="261"/>
      <c r="AQ53" s="261"/>
      <c r="AR53" s="261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546"/>
      <c r="BF53" s="546"/>
      <c r="BG53" s="546"/>
      <c r="BH53" s="546"/>
      <c r="BI53" s="546"/>
      <c r="BJ53" s="546"/>
      <c r="BK53" s="546"/>
      <c r="BL53" s="546"/>
      <c r="BM53" s="546"/>
      <c r="BN53" s="546"/>
      <c r="BO53" s="546"/>
      <c r="BP53" s="546"/>
      <c r="BQ53" s="546"/>
      <c r="BR53" s="546"/>
      <c r="BS53" s="546"/>
      <c r="BT53" s="546"/>
      <c r="BU53" s="546"/>
      <c r="BV53" s="546"/>
      <c r="BW53" s="546"/>
      <c r="BX53" s="546"/>
      <c r="BY53" s="546"/>
      <c r="BZ53" s="546"/>
      <c r="CA53" s="546"/>
      <c r="CB53" s="546"/>
      <c r="CC53" s="546"/>
      <c r="CD53" s="546"/>
      <c r="CE53" s="546"/>
      <c r="CF53" s="546"/>
      <c r="CG53" s="546"/>
      <c r="CH53" s="546"/>
      <c r="CI53" s="546"/>
      <c r="CJ53" s="546"/>
      <c r="CK53" s="546"/>
      <c r="CL53" s="546"/>
      <c r="CM53" s="546"/>
      <c r="CN53" s="546"/>
      <c r="CO53" s="546"/>
      <c r="CP53" s="546"/>
      <c r="CQ53" s="546"/>
      <c r="CR53" s="546"/>
      <c r="CS53" s="546"/>
      <c r="CT53" s="546"/>
      <c r="CU53" s="546"/>
      <c r="CV53" s="546"/>
      <c r="CW53" s="546"/>
      <c r="CX53" s="546"/>
      <c r="CY53" s="546"/>
      <c r="CZ53" s="546"/>
      <c r="DA53" s="546"/>
      <c r="DB53" s="546"/>
      <c r="DC53" s="546"/>
      <c r="DD53" s="546"/>
      <c r="DE53" s="546"/>
      <c r="DF53" s="546"/>
      <c r="DG53" s="546"/>
      <c r="DH53" s="546"/>
      <c r="DI53" s="546"/>
      <c r="DJ53" s="546"/>
      <c r="DK53" s="546"/>
      <c r="DL53" s="546"/>
      <c r="DM53" s="546"/>
      <c r="DN53" s="546"/>
      <c r="DO53" s="546"/>
      <c r="DP53" s="546"/>
      <c r="DQ53" s="546"/>
      <c r="DR53" s="546"/>
      <c r="DS53" s="546"/>
      <c r="DT53" s="546"/>
      <c r="DU53" s="546"/>
      <c r="DV53" s="546"/>
      <c r="DW53" s="546"/>
      <c r="DX53" s="546"/>
      <c r="DY53" s="546"/>
      <c r="DZ53" s="546"/>
      <c r="EA53" s="546"/>
      <c r="EB53" s="546"/>
      <c r="EC53" s="546"/>
      <c r="ED53" s="546"/>
      <c r="EE53" s="546"/>
      <c r="EF53" s="546"/>
      <c r="EG53" s="546"/>
      <c r="EH53" s="546"/>
      <c r="EI53" s="546"/>
      <c r="EJ53" s="546"/>
      <c r="EK53" s="546"/>
      <c r="EL53" s="546"/>
      <c r="EM53" s="546"/>
      <c r="EN53" s="546"/>
      <c r="EO53" s="546"/>
      <c r="EP53" s="546"/>
      <c r="EQ53" s="546"/>
      <c r="ER53" s="546"/>
      <c r="ES53" s="546"/>
      <c r="ET53" s="546"/>
      <c r="EU53" s="546"/>
      <c r="EV53" s="546"/>
      <c r="EW53" s="546"/>
      <c r="EX53" s="546"/>
      <c r="EY53" s="546"/>
      <c r="EZ53" s="546"/>
      <c r="FA53" s="546"/>
      <c r="FB53" s="546"/>
      <c r="FC53" s="546"/>
      <c r="FD53" s="546"/>
      <c r="FE53" s="546"/>
      <c r="FF53" s="546"/>
      <c r="FG53" s="546"/>
      <c r="FH53" s="546"/>
      <c r="FI53" s="546"/>
    </row>
    <row r="54" spans="1:165" ht="10.5">
      <c r="A54" s="261"/>
      <c r="B54" s="261"/>
      <c r="C54" s="550"/>
      <c r="D54" s="261"/>
      <c r="E54" s="261"/>
      <c r="F54" s="550"/>
      <c r="G54" s="261"/>
      <c r="H54" s="261"/>
      <c r="I54" s="550"/>
      <c r="J54" s="550"/>
      <c r="K54" s="261"/>
      <c r="L54" s="261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1"/>
      <c r="AO54" s="261"/>
      <c r="AP54" s="261"/>
      <c r="AQ54" s="261"/>
      <c r="AR54" s="261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546"/>
      <c r="BF54" s="546"/>
      <c r="BG54" s="546"/>
      <c r="BH54" s="546"/>
      <c r="BI54" s="546"/>
      <c r="BJ54" s="546"/>
      <c r="BK54" s="546"/>
      <c r="BL54" s="546"/>
      <c r="BM54" s="546"/>
      <c r="BN54" s="546"/>
      <c r="BO54" s="546"/>
      <c r="BP54" s="546"/>
      <c r="BQ54" s="546"/>
      <c r="BR54" s="546"/>
      <c r="BS54" s="546"/>
      <c r="BT54" s="546"/>
      <c r="BU54" s="546"/>
      <c r="BV54" s="546"/>
      <c r="BW54" s="546"/>
      <c r="BX54" s="546"/>
      <c r="BY54" s="546"/>
      <c r="BZ54" s="546"/>
      <c r="CA54" s="546"/>
      <c r="CB54" s="546"/>
      <c r="CC54" s="546"/>
      <c r="CD54" s="546"/>
      <c r="CE54" s="546"/>
      <c r="CF54" s="546"/>
      <c r="CG54" s="546"/>
      <c r="CH54" s="546"/>
      <c r="CI54" s="546"/>
      <c r="CJ54" s="546"/>
      <c r="CK54" s="546"/>
      <c r="CL54" s="546"/>
      <c r="CM54" s="546"/>
      <c r="CN54" s="546"/>
      <c r="CO54" s="546"/>
      <c r="CP54" s="546"/>
      <c r="CQ54" s="546"/>
      <c r="CR54" s="546"/>
      <c r="CS54" s="546"/>
      <c r="CT54" s="546"/>
      <c r="CU54" s="546"/>
      <c r="CV54" s="546"/>
      <c r="CW54" s="546"/>
      <c r="CX54" s="546"/>
      <c r="CY54" s="546"/>
      <c r="CZ54" s="546"/>
      <c r="DA54" s="546"/>
      <c r="DB54" s="546"/>
      <c r="DC54" s="546"/>
      <c r="DD54" s="546"/>
      <c r="DE54" s="546"/>
      <c r="DF54" s="546"/>
      <c r="DG54" s="546"/>
      <c r="DH54" s="546"/>
      <c r="DI54" s="546"/>
      <c r="DJ54" s="546"/>
      <c r="DK54" s="546"/>
      <c r="DL54" s="546"/>
      <c r="DM54" s="546"/>
      <c r="DN54" s="546"/>
      <c r="DO54" s="546"/>
      <c r="DP54" s="546"/>
      <c r="DQ54" s="546"/>
      <c r="DR54" s="546"/>
      <c r="DS54" s="546"/>
      <c r="DT54" s="546"/>
      <c r="DU54" s="546"/>
      <c r="DV54" s="546"/>
      <c r="DW54" s="546"/>
      <c r="DX54" s="546"/>
      <c r="DY54" s="546"/>
      <c r="DZ54" s="546"/>
      <c r="EA54" s="546"/>
      <c r="EB54" s="546"/>
      <c r="EC54" s="546"/>
      <c r="ED54" s="546"/>
      <c r="EE54" s="546"/>
      <c r="EF54" s="546"/>
      <c r="EG54" s="546"/>
      <c r="EH54" s="546"/>
      <c r="EI54" s="546"/>
      <c r="EJ54" s="546"/>
      <c r="EK54" s="546"/>
      <c r="EL54" s="546"/>
      <c r="EM54" s="546"/>
      <c r="EN54" s="546"/>
      <c r="EO54" s="546"/>
      <c r="EP54" s="546"/>
      <c r="EQ54" s="546"/>
      <c r="ER54" s="546"/>
      <c r="ES54" s="546"/>
      <c r="ET54" s="546"/>
      <c r="EU54" s="546"/>
      <c r="EV54" s="546"/>
      <c r="EW54" s="546"/>
      <c r="EX54" s="546"/>
      <c r="EY54" s="546"/>
      <c r="EZ54" s="546"/>
      <c r="FA54" s="546"/>
      <c r="FB54" s="546"/>
      <c r="FC54" s="546"/>
      <c r="FD54" s="546"/>
      <c r="FE54" s="546"/>
      <c r="FF54" s="546"/>
      <c r="FG54" s="546"/>
      <c r="FH54" s="546"/>
      <c r="FI54" s="546"/>
    </row>
    <row r="55" spans="1:165" ht="10.5">
      <c r="A55" s="261"/>
      <c r="B55" s="261"/>
      <c r="C55" s="549"/>
      <c r="D55" s="549"/>
      <c r="E55" s="267"/>
      <c r="F55" s="549"/>
      <c r="G55" s="549"/>
      <c r="H55" s="267"/>
      <c r="I55" s="549"/>
      <c r="J55" s="549"/>
      <c r="K55" s="549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546"/>
      <c r="AC55" s="546"/>
      <c r="AD55" s="546"/>
      <c r="AE55" s="546"/>
      <c r="AF55" s="267"/>
      <c r="AG55" s="267"/>
      <c r="AH55" s="267"/>
      <c r="AI55" s="267"/>
      <c r="AJ55" s="267"/>
      <c r="AK55" s="267"/>
      <c r="AL55" s="267"/>
      <c r="AM55" s="261"/>
      <c r="AO55" s="261"/>
      <c r="AP55" s="261"/>
      <c r="AQ55" s="261"/>
      <c r="AR55" s="261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546"/>
      <c r="BF55" s="546"/>
      <c r="BG55" s="546"/>
      <c r="BH55" s="546"/>
      <c r="BI55" s="546"/>
      <c r="BJ55" s="546"/>
      <c r="BK55" s="546"/>
      <c r="BL55" s="546"/>
      <c r="BM55" s="546"/>
      <c r="BN55" s="546"/>
      <c r="BO55" s="546"/>
      <c r="BP55" s="546"/>
      <c r="BQ55" s="546"/>
      <c r="BR55" s="546"/>
      <c r="BS55" s="546"/>
      <c r="BT55" s="546"/>
      <c r="BU55" s="546"/>
      <c r="BV55" s="546"/>
      <c r="BW55" s="546"/>
      <c r="BX55" s="546"/>
      <c r="BY55" s="546"/>
      <c r="BZ55" s="546"/>
      <c r="CA55" s="546"/>
      <c r="CB55" s="546"/>
      <c r="CC55" s="546"/>
      <c r="CD55" s="546"/>
      <c r="CE55" s="546"/>
      <c r="CF55" s="546"/>
      <c r="CG55" s="546"/>
      <c r="CH55" s="546"/>
      <c r="CI55" s="546"/>
      <c r="CJ55" s="546"/>
      <c r="CK55" s="546"/>
      <c r="CL55" s="546"/>
      <c r="CM55" s="546"/>
      <c r="CN55" s="546"/>
      <c r="CO55" s="546"/>
      <c r="CP55" s="546"/>
      <c r="CQ55" s="546"/>
      <c r="CR55" s="546"/>
      <c r="CS55" s="546"/>
      <c r="CT55" s="546"/>
      <c r="CU55" s="546"/>
      <c r="CV55" s="546"/>
      <c r="CW55" s="546"/>
      <c r="CX55" s="546"/>
      <c r="CY55" s="546"/>
      <c r="CZ55" s="546"/>
      <c r="DA55" s="546"/>
      <c r="DB55" s="546"/>
      <c r="DC55" s="546"/>
      <c r="DD55" s="546"/>
      <c r="DE55" s="546"/>
      <c r="DF55" s="546"/>
      <c r="DG55" s="546"/>
      <c r="DH55" s="546"/>
      <c r="DI55" s="546"/>
      <c r="DJ55" s="546"/>
      <c r="DK55" s="546"/>
      <c r="DL55" s="546"/>
      <c r="DM55" s="546"/>
      <c r="DN55" s="546"/>
      <c r="DO55" s="546"/>
      <c r="DP55" s="546"/>
      <c r="DQ55" s="546"/>
      <c r="DR55" s="546"/>
      <c r="DS55" s="546"/>
      <c r="DT55" s="546"/>
      <c r="DU55" s="546"/>
      <c r="DV55" s="546"/>
      <c r="DW55" s="546"/>
      <c r="DX55" s="546"/>
      <c r="DY55" s="546"/>
      <c r="DZ55" s="546"/>
      <c r="EA55" s="546"/>
      <c r="EB55" s="546"/>
      <c r="EC55" s="546"/>
      <c r="ED55" s="546"/>
      <c r="EE55" s="546"/>
      <c r="EF55" s="546"/>
      <c r="EG55" s="546"/>
      <c r="EH55" s="546"/>
      <c r="EI55" s="546"/>
      <c r="EJ55" s="546"/>
      <c r="EK55" s="546"/>
      <c r="EL55" s="546"/>
      <c r="EM55" s="546"/>
      <c r="EN55" s="546"/>
      <c r="EO55" s="546"/>
      <c r="EP55" s="546"/>
      <c r="EQ55" s="546"/>
      <c r="ER55" s="546"/>
      <c r="ES55" s="546"/>
      <c r="ET55" s="546"/>
      <c r="EU55" s="546"/>
      <c r="EV55" s="546"/>
      <c r="EW55" s="546"/>
      <c r="EX55" s="546"/>
      <c r="EY55" s="546"/>
      <c r="EZ55" s="546"/>
      <c r="FA55" s="546"/>
      <c r="FB55" s="546"/>
      <c r="FC55" s="546"/>
      <c r="FD55" s="546"/>
      <c r="FE55" s="546"/>
      <c r="FF55" s="546"/>
      <c r="FG55" s="546"/>
      <c r="FH55" s="546"/>
      <c r="FI55" s="546"/>
    </row>
    <row r="56" spans="1:165" ht="10.5">
      <c r="A56" s="261"/>
      <c r="B56" s="261"/>
      <c r="C56" s="548"/>
      <c r="D56" s="548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546"/>
      <c r="AC56" s="546"/>
      <c r="AD56" s="546"/>
      <c r="AE56" s="546"/>
      <c r="AF56" s="267"/>
      <c r="AG56" s="267"/>
      <c r="AH56" s="267"/>
      <c r="AI56" s="267"/>
      <c r="AJ56" s="267"/>
      <c r="AK56" s="267"/>
      <c r="AL56" s="267"/>
      <c r="AM56" s="261"/>
      <c r="AO56" s="261"/>
      <c r="AP56" s="261"/>
      <c r="AQ56" s="261"/>
      <c r="AR56" s="261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546"/>
      <c r="BF56" s="546"/>
      <c r="BG56" s="546"/>
      <c r="BH56" s="546"/>
      <c r="BI56" s="546"/>
      <c r="BJ56" s="546"/>
      <c r="BK56" s="546"/>
      <c r="BL56" s="546"/>
      <c r="BM56" s="546"/>
      <c r="BN56" s="546"/>
      <c r="BO56" s="546"/>
      <c r="BP56" s="546"/>
      <c r="BQ56" s="546"/>
      <c r="BR56" s="546"/>
      <c r="BS56" s="546"/>
      <c r="BT56" s="546"/>
      <c r="BU56" s="546"/>
      <c r="BV56" s="546"/>
      <c r="BW56" s="546"/>
      <c r="BX56" s="546"/>
      <c r="BY56" s="546"/>
      <c r="BZ56" s="546"/>
      <c r="CA56" s="546"/>
      <c r="CB56" s="546"/>
      <c r="CC56" s="546"/>
      <c r="CD56" s="546"/>
      <c r="CE56" s="546"/>
      <c r="CF56" s="546"/>
      <c r="CG56" s="546"/>
      <c r="CH56" s="546"/>
      <c r="CI56" s="546"/>
      <c r="CJ56" s="546"/>
      <c r="CK56" s="546"/>
      <c r="CL56" s="546"/>
      <c r="CM56" s="546"/>
      <c r="CN56" s="546"/>
      <c r="CO56" s="546"/>
      <c r="CP56" s="546"/>
      <c r="CQ56" s="546"/>
      <c r="CR56" s="546"/>
      <c r="CS56" s="546"/>
      <c r="CT56" s="546"/>
      <c r="CU56" s="546"/>
      <c r="CV56" s="546"/>
      <c r="CW56" s="546"/>
      <c r="CX56" s="546"/>
      <c r="CY56" s="546"/>
      <c r="CZ56" s="546"/>
      <c r="DA56" s="546"/>
      <c r="DB56" s="546"/>
      <c r="DC56" s="546"/>
      <c r="DD56" s="546"/>
      <c r="DE56" s="546"/>
      <c r="DF56" s="546"/>
      <c r="DG56" s="546"/>
      <c r="DH56" s="546"/>
      <c r="DI56" s="546"/>
      <c r="DJ56" s="546"/>
      <c r="DK56" s="546"/>
      <c r="DL56" s="546"/>
      <c r="DM56" s="546"/>
      <c r="DN56" s="546"/>
      <c r="DO56" s="546"/>
      <c r="DP56" s="546"/>
      <c r="DQ56" s="546"/>
      <c r="DR56" s="546"/>
      <c r="DS56" s="546"/>
      <c r="DT56" s="546"/>
      <c r="DU56" s="546"/>
      <c r="DV56" s="546"/>
      <c r="DW56" s="546"/>
      <c r="DX56" s="546"/>
      <c r="DY56" s="546"/>
      <c r="DZ56" s="546"/>
      <c r="EA56" s="546"/>
      <c r="EB56" s="546"/>
      <c r="EC56" s="546"/>
      <c r="ED56" s="546"/>
      <c r="EE56" s="546"/>
      <c r="EF56" s="546"/>
      <c r="EG56" s="546"/>
      <c r="EH56" s="546"/>
      <c r="EI56" s="546"/>
      <c r="EJ56" s="546"/>
      <c r="EK56" s="546"/>
      <c r="EL56" s="546"/>
      <c r="EM56" s="546"/>
      <c r="EN56" s="546"/>
      <c r="EO56" s="546"/>
      <c r="EP56" s="546"/>
      <c r="EQ56" s="546"/>
      <c r="ER56" s="546"/>
      <c r="ES56" s="546"/>
      <c r="ET56" s="546"/>
      <c r="EU56" s="546"/>
      <c r="EV56" s="546"/>
      <c r="EW56" s="546"/>
      <c r="EX56" s="546"/>
      <c r="EY56" s="546"/>
      <c r="EZ56" s="546"/>
      <c r="FA56" s="546"/>
      <c r="FB56" s="546"/>
      <c r="FC56" s="546"/>
      <c r="FD56" s="546"/>
      <c r="FE56" s="546"/>
      <c r="FF56" s="546"/>
      <c r="FG56" s="546"/>
      <c r="FH56" s="546"/>
      <c r="FI56" s="546"/>
    </row>
    <row r="57" spans="1:165" ht="10.5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546"/>
      <c r="AC57" s="546"/>
      <c r="AD57" s="546"/>
      <c r="AE57" s="546"/>
      <c r="AF57" s="267"/>
      <c r="AG57" s="267"/>
      <c r="AH57" s="267"/>
      <c r="AI57" s="267"/>
      <c r="AJ57" s="267"/>
      <c r="AK57" s="267"/>
      <c r="AL57" s="267"/>
      <c r="AM57" s="261"/>
      <c r="AO57" s="261"/>
      <c r="AP57" s="261"/>
      <c r="AQ57" s="261"/>
      <c r="AR57" s="261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546"/>
      <c r="BF57" s="546"/>
      <c r="BG57" s="546"/>
      <c r="BH57" s="546"/>
      <c r="BI57" s="546"/>
      <c r="BJ57" s="546"/>
      <c r="BK57" s="546"/>
      <c r="BL57" s="546"/>
      <c r="BM57" s="546"/>
      <c r="BN57" s="546"/>
      <c r="BO57" s="546"/>
      <c r="BP57" s="546"/>
      <c r="BQ57" s="546"/>
      <c r="BR57" s="546"/>
      <c r="BS57" s="546"/>
      <c r="BT57" s="546"/>
      <c r="BU57" s="546"/>
      <c r="BV57" s="546"/>
      <c r="BW57" s="546"/>
      <c r="BX57" s="546"/>
      <c r="BY57" s="546"/>
      <c r="BZ57" s="546"/>
      <c r="CA57" s="546"/>
      <c r="CB57" s="546"/>
      <c r="CC57" s="546"/>
      <c r="CD57" s="546"/>
      <c r="CE57" s="546"/>
      <c r="CF57" s="546"/>
      <c r="CG57" s="546"/>
      <c r="CH57" s="546"/>
      <c r="CI57" s="546"/>
      <c r="CJ57" s="546"/>
      <c r="CK57" s="546"/>
      <c r="CL57" s="546"/>
      <c r="CM57" s="546"/>
      <c r="CN57" s="546"/>
      <c r="CO57" s="546"/>
      <c r="CP57" s="546"/>
      <c r="CQ57" s="546"/>
      <c r="CR57" s="546"/>
      <c r="CS57" s="546"/>
      <c r="CT57" s="546"/>
      <c r="CU57" s="546"/>
      <c r="CV57" s="546"/>
      <c r="CW57" s="546"/>
      <c r="CX57" s="546"/>
      <c r="CY57" s="546"/>
      <c r="CZ57" s="546"/>
      <c r="DA57" s="546"/>
      <c r="DB57" s="546"/>
      <c r="DC57" s="546"/>
      <c r="DD57" s="546"/>
      <c r="DE57" s="546"/>
      <c r="DF57" s="546"/>
      <c r="DG57" s="546"/>
      <c r="DH57" s="546"/>
      <c r="DI57" s="546"/>
      <c r="DJ57" s="546"/>
      <c r="DK57" s="546"/>
      <c r="DL57" s="546"/>
      <c r="DM57" s="546"/>
      <c r="DN57" s="546"/>
      <c r="DO57" s="546"/>
      <c r="DP57" s="546"/>
      <c r="DQ57" s="546"/>
      <c r="DR57" s="546"/>
      <c r="DS57" s="546"/>
      <c r="DT57" s="546"/>
      <c r="DU57" s="546"/>
      <c r="DV57" s="546"/>
      <c r="DW57" s="546"/>
      <c r="DX57" s="546"/>
      <c r="DY57" s="546"/>
      <c r="DZ57" s="546"/>
      <c r="EA57" s="546"/>
      <c r="EB57" s="546"/>
      <c r="EC57" s="546"/>
      <c r="ED57" s="546"/>
      <c r="EE57" s="546"/>
      <c r="EF57" s="546"/>
      <c r="EG57" s="546"/>
      <c r="EH57" s="546"/>
      <c r="EI57" s="546"/>
      <c r="EJ57" s="546"/>
      <c r="EK57" s="546"/>
      <c r="EL57" s="546"/>
      <c r="EM57" s="546"/>
      <c r="EN57" s="546"/>
      <c r="EO57" s="546"/>
      <c r="EP57" s="546"/>
      <c r="EQ57" s="546"/>
      <c r="ER57" s="546"/>
      <c r="ES57" s="546"/>
      <c r="ET57" s="546"/>
      <c r="EU57" s="546"/>
      <c r="EV57" s="546"/>
      <c r="EW57" s="546"/>
      <c r="EX57" s="546"/>
      <c r="EY57" s="546"/>
      <c r="EZ57" s="546"/>
      <c r="FA57" s="546"/>
      <c r="FB57" s="546"/>
      <c r="FC57" s="546"/>
      <c r="FD57" s="546"/>
      <c r="FE57" s="546"/>
      <c r="FF57" s="546"/>
      <c r="FG57" s="546"/>
      <c r="FH57" s="546"/>
      <c r="FI57" s="546"/>
    </row>
    <row r="58" spans="1:165" ht="10.5">
      <c r="A58" s="261"/>
      <c r="B58" s="54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546"/>
      <c r="AC58" s="546"/>
      <c r="AD58" s="546"/>
      <c r="AE58" s="546"/>
      <c r="AF58" s="267"/>
      <c r="AG58" s="267"/>
      <c r="AH58" s="267"/>
      <c r="AI58" s="267"/>
      <c r="AJ58" s="267"/>
      <c r="AK58" s="267"/>
      <c r="AL58" s="267"/>
      <c r="AM58" s="261"/>
      <c r="AO58" s="261"/>
      <c r="AP58" s="261"/>
      <c r="AQ58" s="261"/>
      <c r="AR58" s="261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546"/>
      <c r="BF58" s="546"/>
      <c r="BG58" s="546"/>
      <c r="BH58" s="546"/>
      <c r="BI58" s="546"/>
      <c r="BJ58" s="546"/>
      <c r="BK58" s="546"/>
      <c r="BL58" s="546"/>
      <c r="BM58" s="546"/>
      <c r="BN58" s="546"/>
      <c r="BO58" s="546"/>
      <c r="BP58" s="546"/>
      <c r="BQ58" s="546"/>
      <c r="BR58" s="546"/>
      <c r="BS58" s="546"/>
      <c r="BT58" s="546"/>
      <c r="BU58" s="546"/>
      <c r="BV58" s="546"/>
      <c r="BW58" s="546"/>
      <c r="BX58" s="546"/>
      <c r="BY58" s="546"/>
      <c r="BZ58" s="546"/>
      <c r="CA58" s="546"/>
      <c r="CB58" s="546"/>
      <c r="CC58" s="546"/>
      <c r="CD58" s="546"/>
      <c r="CE58" s="546"/>
      <c r="CF58" s="546"/>
      <c r="CG58" s="546"/>
      <c r="CH58" s="546"/>
      <c r="CI58" s="546"/>
      <c r="CJ58" s="546"/>
      <c r="CK58" s="546"/>
      <c r="CL58" s="546"/>
      <c r="CM58" s="546"/>
      <c r="CN58" s="546"/>
      <c r="CO58" s="546"/>
      <c r="CP58" s="546"/>
      <c r="CQ58" s="546"/>
      <c r="CR58" s="546"/>
      <c r="CS58" s="546"/>
      <c r="CT58" s="546"/>
      <c r="CU58" s="546"/>
      <c r="CV58" s="546"/>
      <c r="CW58" s="546"/>
      <c r="CX58" s="546"/>
      <c r="CY58" s="546"/>
      <c r="CZ58" s="546"/>
      <c r="DA58" s="546"/>
      <c r="DB58" s="546"/>
      <c r="DC58" s="546"/>
      <c r="DD58" s="546"/>
      <c r="DE58" s="546"/>
      <c r="DF58" s="546"/>
      <c r="DG58" s="546"/>
      <c r="DH58" s="546"/>
      <c r="DI58" s="546"/>
      <c r="DJ58" s="546"/>
      <c r="DK58" s="546"/>
      <c r="DL58" s="546"/>
      <c r="DM58" s="546"/>
      <c r="DN58" s="546"/>
      <c r="DO58" s="546"/>
      <c r="DP58" s="546"/>
      <c r="DQ58" s="546"/>
      <c r="DR58" s="546"/>
      <c r="DS58" s="546"/>
      <c r="DT58" s="546"/>
      <c r="DU58" s="546"/>
      <c r="DV58" s="546"/>
      <c r="DW58" s="546"/>
      <c r="DX58" s="546"/>
      <c r="DY58" s="546"/>
      <c r="DZ58" s="546"/>
      <c r="EA58" s="546"/>
      <c r="EB58" s="546"/>
      <c r="EC58" s="546"/>
      <c r="ED58" s="546"/>
      <c r="EE58" s="546"/>
      <c r="EF58" s="546"/>
      <c r="EG58" s="546"/>
      <c r="EH58" s="546"/>
      <c r="EI58" s="546"/>
      <c r="EJ58" s="546"/>
      <c r="EK58" s="546"/>
      <c r="EL58" s="546"/>
      <c r="EM58" s="546"/>
      <c r="EN58" s="546"/>
      <c r="EO58" s="546"/>
      <c r="EP58" s="546"/>
      <c r="EQ58" s="546"/>
      <c r="ER58" s="546"/>
      <c r="ES58" s="546"/>
      <c r="ET58" s="546"/>
      <c r="EU58" s="546"/>
      <c r="EV58" s="546"/>
      <c r="EW58" s="546"/>
      <c r="EX58" s="546"/>
      <c r="EY58" s="546"/>
      <c r="EZ58" s="546"/>
      <c r="FA58" s="546"/>
      <c r="FB58" s="546"/>
      <c r="FC58" s="546"/>
      <c r="FD58" s="546"/>
      <c r="FE58" s="546"/>
      <c r="FF58" s="546"/>
      <c r="FG58" s="546"/>
      <c r="FH58" s="546"/>
      <c r="FI58" s="546"/>
    </row>
    <row r="59" spans="1:165" ht="10.5">
      <c r="A59" s="261"/>
      <c r="B59" s="261"/>
      <c r="C59" s="261"/>
      <c r="D59" s="261"/>
      <c r="E59" s="261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546"/>
      <c r="AC59" s="546"/>
      <c r="AD59" s="546"/>
      <c r="AE59" s="546"/>
      <c r="AF59" s="267"/>
      <c r="AG59" s="267"/>
      <c r="AH59" s="267"/>
      <c r="AI59" s="267"/>
      <c r="AJ59" s="267"/>
      <c r="AK59" s="267"/>
      <c r="AL59" s="267"/>
      <c r="AM59" s="261"/>
      <c r="AO59" s="261"/>
      <c r="AP59" s="261"/>
      <c r="AQ59" s="261"/>
      <c r="AR59" s="261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546"/>
      <c r="BF59" s="546"/>
      <c r="BG59" s="546"/>
      <c r="BH59" s="546"/>
      <c r="BI59" s="546"/>
      <c r="BJ59" s="546"/>
      <c r="BK59" s="546"/>
      <c r="BL59" s="546"/>
      <c r="BM59" s="546"/>
      <c r="BN59" s="546"/>
      <c r="BO59" s="546"/>
      <c r="BP59" s="546"/>
      <c r="BQ59" s="546"/>
      <c r="BR59" s="546"/>
      <c r="BS59" s="546"/>
      <c r="BT59" s="546"/>
      <c r="BU59" s="546"/>
      <c r="BV59" s="546"/>
      <c r="BW59" s="546"/>
      <c r="BX59" s="546"/>
      <c r="BY59" s="546"/>
      <c r="BZ59" s="546"/>
      <c r="CA59" s="546"/>
      <c r="CB59" s="546"/>
      <c r="CC59" s="546"/>
      <c r="CD59" s="546"/>
      <c r="CE59" s="546"/>
      <c r="CF59" s="546"/>
      <c r="CG59" s="546"/>
      <c r="CH59" s="546"/>
      <c r="CI59" s="546"/>
      <c r="CJ59" s="546"/>
      <c r="CK59" s="546"/>
      <c r="CL59" s="546"/>
      <c r="CM59" s="546"/>
      <c r="CN59" s="546"/>
      <c r="CO59" s="546"/>
      <c r="CP59" s="546"/>
      <c r="CQ59" s="546"/>
      <c r="CR59" s="546"/>
      <c r="CS59" s="546"/>
      <c r="CT59" s="546"/>
      <c r="CU59" s="546"/>
      <c r="CV59" s="546"/>
      <c r="CW59" s="546"/>
      <c r="CX59" s="546"/>
      <c r="CY59" s="546"/>
      <c r="CZ59" s="546"/>
      <c r="DA59" s="546"/>
      <c r="DB59" s="546"/>
      <c r="DC59" s="546"/>
      <c r="DD59" s="546"/>
      <c r="DE59" s="546"/>
      <c r="DF59" s="546"/>
      <c r="DG59" s="546"/>
      <c r="DH59" s="546"/>
      <c r="DI59" s="546"/>
      <c r="DJ59" s="546"/>
      <c r="DK59" s="546"/>
      <c r="DL59" s="546"/>
      <c r="DM59" s="546"/>
      <c r="DN59" s="546"/>
      <c r="DO59" s="546"/>
      <c r="DP59" s="546"/>
      <c r="DQ59" s="546"/>
      <c r="DR59" s="546"/>
      <c r="DS59" s="546"/>
      <c r="DT59" s="546"/>
      <c r="DU59" s="546"/>
      <c r="DV59" s="546"/>
      <c r="DW59" s="546"/>
      <c r="DX59" s="546"/>
      <c r="DY59" s="546"/>
      <c r="DZ59" s="546"/>
      <c r="EA59" s="546"/>
      <c r="EB59" s="546"/>
      <c r="EC59" s="546"/>
      <c r="ED59" s="546"/>
      <c r="EE59" s="546"/>
      <c r="EF59" s="546"/>
      <c r="EG59" s="546"/>
      <c r="EH59" s="546"/>
      <c r="EI59" s="546"/>
      <c r="EJ59" s="546"/>
      <c r="EK59" s="546"/>
      <c r="EL59" s="546"/>
      <c r="EM59" s="546"/>
      <c r="EN59" s="546"/>
      <c r="EO59" s="546"/>
      <c r="EP59" s="546"/>
      <c r="EQ59" s="546"/>
      <c r="ER59" s="546"/>
      <c r="ES59" s="546"/>
      <c r="ET59" s="546"/>
      <c r="EU59" s="546"/>
      <c r="EV59" s="546"/>
      <c r="EW59" s="546"/>
      <c r="EX59" s="546"/>
      <c r="EY59" s="546"/>
      <c r="EZ59" s="546"/>
      <c r="FA59" s="546"/>
      <c r="FB59" s="546"/>
      <c r="FC59" s="546"/>
      <c r="FD59" s="546"/>
      <c r="FE59" s="546"/>
      <c r="FF59" s="546"/>
      <c r="FG59" s="546"/>
      <c r="FH59" s="546"/>
      <c r="FI59" s="546"/>
    </row>
    <row r="60" spans="6:165" ht="10.5"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546"/>
      <c r="AC60" s="546"/>
      <c r="AD60" s="546"/>
      <c r="AE60" s="546"/>
      <c r="AF60" s="267"/>
      <c r="AG60" s="267"/>
      <c r="AH60" s="267"/>
      <c r="AI60" s="267"/>
      <c r="AJ60" s="267"/>
      <c r="AK60" s="267"/>
      <c r="AL60" s="267"/>
      <c r="AM60" s="261"/>
      <c r="AO60" s="261"/>
      <c r="AP60" s="261"/>
      <c r="AQ60" s="261"/>
      <c r="AR60" s="261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546"/>
      <c r="BF60" s="546"/>
      <c r="BG60" s="546"/>
      <c r="BH60" s="546"/>
      <c r="BI60" s="546"/>
      <c r="BJ60" s="546"/>
      <c r="BK60" s="546"/>
      <c r="BL60" s="546"/>
      <c r="BM60" s="546"/>
      <c r="BN60" s="546"/>
      <c r="BO60" s="546"/>
      <c r="BP60" s="546"/>
      <c r="BQ60" s="546"/>
      <c r="BR60" s="546"/>
      <c r="BS60" s="546"/>
      <c r="BT60" s="546"/>
      <c r="BU60" s="546"/>
      <c r="BV60" s="546"/>
      <c r="BW60" s="546"/>
      <c r="BX60" s="546"/>
      <c r="BY60" s="546"/>
      <c r="BZ60" s="546"/>
      <c r="CA60" s="546"/>
      <c r="CB60" s="546"/>
      <c r="CC60" s="546"/>
      <c r="CD60" s="546"/>
      <c r="CE60" s="546"/>
      <c r="CF60" s="546"/>
      <c r="CG60" s="546"/>
      <c r="CH60" s="546"/>
      <c r="CI60" s="546"/>
      <c r="CJ60" s="546"/>
      <c r="CK60" s="546"/>
      <c r="CL60" s="546"/>
      <c r="CM60" s="546"/>
      <c r="CN60" s="546"/>
      <c r="CO60" s="546"/>
      <c r="CP60" s="546"/>
      <c r="CQ60" s="546"/>
      <c r="CR60" s="546"/>
      <c r="CS60" s="546"/>
      <c r="CT60" s="546"/>
      <c r="CU60" s="546"/>
      <c r="CV60" s="546"/>
      <c r="CW60" s="546"/>
      <c r="CX60" s="546"/>
      <c r="CY60" s="546"/>
      <c r="CZ60" s="546"/>
      <c r="DA60" s="546"/>
      <c r="DB60" s="546"/>
      <c r="DC60" s="546"/>
      <c r="DD60" s="546"/>
      <c r="DE60" s="546"/>
      <c r="DF60" s="546"/>
      <c r="DG60" s="546"/>
      <c r="DH60" s="546"/>
      <c r="DI60" s="546"/>
      <c r="DJ60" s="546"/>
      <c r="DK60" s="546"/>
      <c r="DL60" s="546"/>
      <c r="DM60" s="546"/>
      <c r="DN60" s="546"/>
      <c r="DO60" s="546"/>
      <c r="DP60" s="546"/>
      <c r="DQ60" s="546"/>
      <c r="DR60" s="546"/>
      <c r="DS60" s="546"/>
      <c r="DT60" s="546"/>
      <c r="DU60" s="546"/>
      <c r="DV60" s="546"/>
      <c r="DW60" s="546"/>
      <c r="DX60" s="546"/>
      <c r="DY60" s="546"/>
      <c r="DZ60" s="546"/>
      <c r="EA60" s="546"/>
      <c r="EB60" s="546"/>
      <c r="EC60" s="546"/>
      <c r="ED60" s="546"/>
      <c r="EE60" s="546"/>
      <c r="EF60" s="546"/>
      <c r="EG60" s="546"/>
      <c r="EH60" s="546"/>
      <c r="EI60" s="546"/>
      <c r="EJ60" s="546"/>
      <c r="EK60" s="546"/>
      <c r="EL60" s="546"/>
      <c r="EM60" s="546"/>
      <c r="EN60" s="546"/>
      <c r="EO60" s="546"/>
      <c r="EP60" s="546"/>
      <c r="EQ60" s="546"/>
      <c r="ER60" s="546"/>
      <c r="ES60" s="546"/>
      <c r="ET60" s="546"/>
      <c r="EU60" s="546"/>
      <c r="EV60" s="546"/>
      <c r="EW60" s="546"/>
      <c r="EX60" s="546"/>
      <c r="EY60" s="546"/>
      <c r="EZ60" s="546"/>
      <c r="FA60" s="546"/>
      <c r="FB60" s="546"/>
      <c r="FC60" s="546"/>
      <c r="FD60" s="546"/>
      <c r="FE60" s="546"/>
      <c r="FF60" s="546"/>
      <c r="FG60" s="546"/>
      <c r="FH60" s="546"/>
      <c r="FI60" s="546"/>
    </row>
    <row r="61" spans="6:165" ht="10.5"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546"/>
      <c r="AC61" s="546"/>
      <c r="AD61" s="546"/>
      <c r="AE61" s="546"/>
      <c r="AF61" s="267"/>
      <c r="AG61" s="267"/>
      <c r="AH61" s="267"/>
      <c r="AI61" s="267"/>
      <c r="AJ61" s="267"/>
      <c r="AK61" s="267"/>
      <c r="AL61" s="267"/>
      <c r="AM61" s="261"/>
      <c r="AO61" s="261"/>
      <c r="AP61" s="261"/>
      <c r="AQ61" s="261"/>
      <c r="AR61" s="261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546"/>
      <c r="BF61" s="546"/>
      <c r="BG61" s="546"/>
      <c r="BH61" s="546"/>
      <c r="BI61" s="546"/>
      <c r="BJ61" s="546"/>
      <c r="BK61" s="546"/>
      <c r="BL61" s="546"/>
      <c r="BM61" s="546"/>
      <c r="BN61" s="546"/>
      <c r="BO61" s="546"/>
      <c r="BP61" s="546"/>
      <c r="BQ61" s="546"/>
      <c r="BR61" s="546"/>
      <c r="BS61" s="546"/>
      <c r="BT61" s="546"/>
      <c r="BU61" s="546"/>
      <c r="BV61" s="546"/>
      <c r="BW61" s="546"/>
      <c r="BX61" s="546"/>
      <c r="BY61" s="546"/>
      <c r="BZ61" s="546"/>
      <c r="CA61" s="546"/>
      <c r="CB61" s="546"/>
      <c r="CC61" s="546"/>
      <c r="CD61" s="546"/>
      <c r="CE61" s="546"/>
      <c r="CF61" s="546"/>
      <c r="CG61" s="546"/>
      <c r="CH61" s="546"/>
      <c r="CI61" s="546"/>
      <c r="CJ61" s="546"/>
      <c r="CK61" s="546"/>
      <c r="CL61" s="546"/>
      <c r="CM61" s="546"/>
      <c r="CN61" s="546"/>
      <c r="CO61" s="546"/>
      <c r="CP61" s="546"/>
      <c r="CQ61" s="546"/>
      <c r="CR61" s="546"/>
      <c r="CS61" s="546"/>
      <c r="CT61" s="546"/>
      <c r="CU61" s="546"/>
      <c r="CV61" s="546"/>
      <c r="CW61" s="546"/>
      <c r="CX61" s="546"/>
      <c r="CY61" s="546"/>
      <c r="CZ61" s="546"/>
      <c r="DA61" s="546"/>
      <c r="DB61" s="546"/>
      <c r="DC61" s="546"/>
      <c r="DD61" s="546"/>
      <c r="DE61" s="546"/>
      <c r="DF61" s="546"/>
      <c r="DG61" s="546"/>
      <c r="DH61" s="546"/>
      <c r="DI61" s="546"/>
      <c r="DJ61" s="546"/>
      <c r="DK61" s="546"/>
      <c r="DL61" s="546"/>
      <c r="DM61" s="546"/>
      <c r="DN61" s="546"/>
      <c r="DO61" s="546"/>
      <c r="DP61" s="546"/>
      <c r="DQ61" s="546"/>
      <c r="DR61" s="546"/>
      <c r="DS61" s="546"/>
      <c r="DT61" s="546"/>
      <c r="DU61" s="546"/>
      <c r="DV61" s="546"/>
      <c r="DW61" s="546"/>
      <c r="DX61" s="546"/>
      <c r="DY61" s="546"/>
      <c r="DZ61" s="546"/>
      <c r="EA61" s="546"/>
      <c r="EB61" s="546"/>
      <c r="EC61" s="546"/>
      <c r="ED61" s="546"/>
      <c r="EE61" s="546"/>
      <c r="EF61" s="546"/>
      <c r="EG61" s="546"/>
      <c r="EH61" s="546"/>
      <c r="EI61" s="546"/>
      <c r="EJ61" s="546"/>
      <c r="EK61" s="546"/>
      <c r="EL61" s="546"/>
      <c r="EM61" s="546"/>
      <c r="EN61" s="546"/>
      <c r="EO61" s="546"/>
      <c r="EP61" s="546"/>
      <c r="EQ61" s="546"/>
      <c r="ER61" s="546"/>
      <c r="ES61" s="546"/>
      <c r="ET61" s="546"/>
      <c r="EU61" s="546"/>
      <c r="EV61" s="546"/>
      <c r="EW61" s="546"/>
      <c r="EX61" s="546"/>
      <c r="EY61" s="546"/>
      <c r="EZ61" s="546"/>
      <c r="FA61" s="546"/>
      <c r="FB61" s="546"/>
      <c r="FC61" s="546"/>
      <c r="FD61" s="546"/>
      <c r="FE61" s="546"/>
      <c r="FF61" s="546"/>
      <c r="FG61" s="546"/>
      <c r="FH61" s="546"/>
      <c r="FI61" s="546"/>
    </row>
    <row r="62" spans="6:165" ht="10.5"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546"/>
      <c r="AC62" s="546"/>
      <c r="AD62" s="546"/>
      <c r="AE62" s="546"/>
      <c r="AF62" s="267"/>
      <c r="AG62" s="267"/>
      <c r="AH62" s="267"/>
      <c r="AI62" s="267"/>
      <c r="AJ62" s="267"/>
      <c r="AK62" s="267"/>
      <c r="AL62" s="267"/>
      <c r="AM62" s="261"/>
      <c r="AO62" s="261"/>
      <c r="AP62" s="261"/>
      <c r="AQ62" s="261"/>
      <c r="AR62" s="261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  <c r="BS62" s="546"/>
      <c r="BT62" s="546"/>
      <c r="BU62" s="546"/>
      <c r="BV62" s="546"/>
      <c r="BW62" s="546"/>
      <c r="BX62" s="546"/>
      <c r="BY62" s="546"/>
      <c r="BZ62" s="546"/>
      <c r="CA62" s="546"/>
      <c r="CB62" s="546"/>
      <c r="CC62" s="546"/>
      <c r="CD62" s="546"/>
      <c r="CE62" s="546"/>
      <c r="CF62" s="546"/>
      <c r="CG62" s="546"/>
      <c r="CH62" s="546"/>
      <c r="CI62" s="546"/>
      <c r="CJ62" s="546"/>
      <c r="CK62" s="546"/>
      <c r="CL62" s="546"/>
      <c r="CM62" s="546"/>
      <c r="CN62" s="546"/>
      <c r="CO62" s="546"/>
      <c r="CP62" s="546"/>
      <c r="CQ62" s="546"/>
      <c r="CR62" s="546"/>
      <c r="CS62" s="546"/>
      <c r="CT62" s="546"/>
      <c r="CU62" s="546"/>
      <c r="CV62" s="546"/>
      <c r="CW62" s="546"/>
      <c r="CX62" s="546"/>
      <c r="CY62" s="546"/>
      <c r="CZ62" s="546"/>
      <c r="DA62" s="546"/>
      <c r="DB62" s="546"/>
      <c r="DC62" s="546"/>
      <c r="DD62" s="546"/>
      <c r="DE62" s="546"/>
      <c r="DF62" s="546"/>
      <c r="DG62" s="546"/>
      <c r="DH62" s="546"/>
      <c r="DI62" s="546"/>
      <c r="DJ62" s="546"/>
      <c r="DK62" s="546"/>
      <c r="DL62" s="546"/>
      <c r="DM62" s="546"/>
      <c r="DN62" s="546"/>
      <c r="DO62" s="546"/>
      <c r="DP62" s="546"/>
      <c r="DQ62" s="546"/>
      <c r="DR62" s="546"/>
      <c r="DS62" s="546"/>
      <c r="DT62" s="546"/>
      <c r="DU62" s="546"/>
      <c r="DV62" s="546"/>
      <c r="DW62" s="546"/>
      <c r="DX62" s="546"/>
      <c r="DY62" s="546"/>
      <c r="DZ62" s="546"/>
      <c r="EA62" s="546"/>
      <c r="EB62" s="546"/>
      <c r="EC62" s="546"/>
      <c r="ED62" s="546"/>
      <c r="EE62" s="546"/>
      <c r="EF62" s="546"/>
      <c r="EG62" s="546"/>
      <c r="EH62" s="546"/>
      <c r="EI62" s="546"/>
      <c r="EJ62" s="546"/>
      <c r="EK62" s="546"/>
      <c r="EL62" s="546"/>
      <c r="EM62" s="546"/>
      <c r="EN62" s="546"/>
      <c r="EO62" s="546"/>
      <c r="EP62" s="546"/>
      <c r="EQ62" s="546"/>
      <c r="ER62" s="546"/>
      <c r="ES62" s="546"/>
      <c r="ET62" s="546"/>
      <c r="EU62" s="546"/>
      <c r="EV62" s="546"/>
      <c r="EW62" s="546"/>
      <c r="EX62" s="546"/>
      <c r="EY62" s="546"/>
      <c r="EZ62" s="546"/>
      <c r="FA62" s="546"/>
      <c r="FB62" s="546"/>
      <c r="FC62" s="546"/>
      <c r="FD62" s="546"/>
      <c r="FE62" s="546"/>
      <c r="FF62" s="546"/>
      <c r="FG62" s="546"/>
      <c r="FH62" s="546"/>
      <c r="FI62" s="546"/>
    </row>
    <row r="63" spans="6:165" ht="10.5"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546"/>
      <c r="AC63" s="546"/>
      <c r="AD63" s="546"/>
      <c r="AE63" s="546"/>
      <c r="AF63" s="267"/>
      <c r="AG63" s="267"/>
      <c r="AH63" s="267"/>
      <c r="AI63" s="267"/>
      <c r="AJ63" s="267"/>
      <c r="AK63" s="267"/>
      <c r="AL63" s="267"/>
      <c r="AM63" s="261"/>
      <c r="AO63" s="261"/>
      <c r="AP63" s="261"/>
      <c r="AQ63" s="261"/>
      <c r="AR63" s="261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546"/>
      <c r="BF63" s="546"/>
      <c r="BG63" s="546"/>
      <c r="BH63" s="546"/>
      <c r="BI63" s="546"/>
      <c r="BJ63" s="546"/>
      <c r="BK63" s="546"/>
      <c r="BL63" s="546"/>
      <c r="BM63" s="546"/>
      <c r="BN63" s="546"/>
      <c r="BO63" s="546"/>
      <c r="BP63" s="546"/>
      <c r="BQ63" s="546"/>
      <c r="BR63" s="546"/>
      <c r="BS63" s="546"/>
      <c r="BT63" s="546"/>
      <c r="BU63" s="546"/>
      <c r="BV63" s="546"/>
      <c r="BW63" s="546"/>
      <c r="BX63" s="546"/>
      <c r="BY63" s="546"/>
      <c r="BZ63" s="546"/>
      <c r="CA63" s="546"/>
      <c r="CB63" s="546"/>
      <c r="CC63" s="546"/>
      <c r="CD63" s="546"/>
      <c r="CE63" s="546"/>
      <c r="CF63" s="546"/>
      <c r="CG63" s="546"/>
      <c r="CH63" s="546"/>
      <c r="CI63" s="546"/>
      <c r="CJ63" s="546"/>
      <c r="CK63" s="546"/>
      <c r="CL63" s="546"/>
      <c r="CM63" s="546"/>
      <c r="CN63" s="546"/>
      <c r="CO63" s="546"/>
      <c r="CP63" s="546"/>
      <c r="CQ63" s="546"/>
      <c r="CR63" s="546"/>
      <c r="CS63" s="546"/>
      <c r="CT63" s="546"/>
      <c r="CU63" s="546"/>
      <c r="CV63" s="546"/>
      <c r="CW63" s="546"/>
      <c r="CX63" s="546"/>
      <c r="CY63" s="546"/>
      <c r="CZ63" s="546"/>
      <c r="DA63" s="546"/>
      <c r="DB63" s="546"/>
      <c r="DC63" s="546"/>
      <c r="DD63" s="546"/>
      <c r="DE63" s="546"/>
      <c r="DF63" s="546"/>
      <c r="DG63" s="546"/>
      <c r="DH63" s="546"/>
      <c r="DI63" s="546"/>
      <c r="DJ63" s="546"/>
      <c r="DK63" s="546"/>
      <c r="DL63" s="546"/>
      <c r="DM63" s="546"/>
      <c r="DN63" s="546"/>
      <c r="DO63" s="546"/>
      <c r="DP63" s="546"/>
      <c r="DQ63" s="546"/>
      <c r="DR63" s="546"/>
      <c r="DS63" s="546"/>
      <c r="DT63" s="546"/>
      <c r="DU63" s="546"/>
      <c r="DV63" s="546"/>
      <c r="DW63" s="546"/>
      <c r="DX63" s="546"/>
      <c r="DY63" s="546"/>
      <c r="DZ63" s="546"/>
      <c r="EA63" s="546"/>
      <c r="EB63" s="546"/>
      <c r="EC63" s="546"/>
      <c r="ED63" s="546"/>
      <c r="EE63" s="546"/>
      <c r="EF63" s="546"/>
      <c r="EG63" s="546"/>
      <c r="EH63" s="546"/>
      <c r="EI63" s="546"/>
      <c r="EJ63" s="546"/>
      <c r="EK63" s="546"/>
      <c r="EL63" s="546"/>
      <c r="EM63" s="546"/>
      <c r="EN63" s="546"/>
      <c r="EO63" s="546"/>
      <c r="EP63" s="546"/>
      <c r="EQ63" s="546"/>
      <c r="ER63" s="546"/>
      <c r="ES63" s="546"/>
      <c r="ET63" s="546"/>
      <c r="EU63" s="546"/>
      <c r="EV63" s="546"/>
      <c r="EW63" s="546"/>
      <c r="EX63" s="546"/>
      <c r="EY63" s="546"/>
      <c r="EZ63" s="546"/>
      <c r="FA63" s="546"/>
      <c r="FB63" s="546"/>
      <c r="FC63" s="546"/>
      <c r="FD63" s="546"/>
      <c r="FE63" s="546"/>
      <c r="FF63" s="546"/>
      <c r="FG63" s="546"/>
      <c r="FH63" s="546"/>
      <c r="FI63" s="546"/>
    </row>
    <row r="64" spans="6:165" ht="10.5"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546"/>
      <c r="AC64" s="546"/>
      <c r="AD64" s="546"/>
      <c r="AE64" s="546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546"/>
      <c r="BF64" s="546"/>
      <c r="BG64" s="546"/>
      <c r="BH64" s="546"/>
      <c r="BI64" s="546"/>
      <c r="BJ64" s="546"/>
      <c r="BK64" s="546"/>
      <c r="BL64" s="546"/>
      <c r="BM64" s="546"/>
      <c r="BN64" s="546"/>
      <c r="BO64" s="546"/>
      <c r="BP64" s="546"/>
      <c r="BQ64" s="546"/>
      <c r="BR64" s="546"/>
      <c r="BS64" s="546"/>
      <c r="BT64" s="546"/>
      <c r="BU64" s="546"/>
      <c r="BV64" s="546"/>
      <c r="BW64" s="546"/>
      <c r="BX64" s="546"/>
      <c r="BY64" s="546"/>
      <c r="BZ64" s="546"/>
      <c r="CA64" s="546"/>
      <c r="CB64" s="546"/>
      <c r="CC64" s="546"/>
      <c r="CD64" s="546"/>
      <c r="CE64" s="546"/>
      <c r="CF64" s="546"/>
      <c r="CG64" s="546"/>
      <c r="CH64" s="546"/>
      <c r="CI64" s="546"/>
      <c r="CJ64" s="546"/>
      <c r="CK64" s="546"/>
      <c r="CL64" s="546"/>
      <c r="CM64" s="546"/>
      <c r="CN64" s="546"/>
      <c r="CO64" s="546"/>
      <c r="CP64" s="546"/>
      <c r="CQ64" s="546"/>
      <c r="CR64" s="546"/>
      <c r="CS64" s="546"/>
      <c r="CT64" s="546"/>
      <c r="CU64" s="546"/>
      <c r="CV64" s="546"/>
      <c r="CW64" s="546"/>
      <c r="CX64" s="546"/>
      <c r="CY64" s="546"/>
      <c r="CZ64" s="546"/>
      <c r="DA64" s="546"/>
      <c r="DB64" s="546"/>
      <c r="DC64" s="546"/>
      <c r="DD64" s="546"/>
      <c r="DE64" s="546"/>
      <c r="DF64" s="546"/>
      <c r="DG64" s="546"/>
      <c r="DH64" s="546"/>
      <c r="DI64" s="546"/>
      <c r="DJ64" s="546"/>
      <c r="DK64" s="546"/>
      <c r="DL64" s="546"/>
      <c r="DM64" s="546"/>
      <c r="DN64" s="546"/>
      <c r="DO64" s="546"/>
      <c r="DP64" s="546"/>
      <c r="DQ64" s="546"/>
      <c r="DR64" s="546"/>
      <c r="DS64" s="546"/>
      <c r="DT64" s="546"/>
      <c r="DU64" s="546"/>
      <c r="DV64" s="546"/>
      <c r="DW64" s="546"/>
      <c r="DX64" s="546"/>
      <c r="DY64" s="546"/>
      <c r="DZ64" s="546"/>
      <c r="EA64" s="546"/>
      <c r="EB64" s="546"/>
      <c r="EC64" s="546"/>
      <c r="ED64" s="546"/>
      <c r="EE64" s="546"/>
      <c r="EF64" s="546"/>
      <c r="EG64" s="546"/>
      <c r="EH64" s="546"/>
      <c r="EI64" s="546"/>
      <c r="EJ64" s="546"/>
      <c r="EK64" s="546"/>
      <c r="EL64" s="546"/>
      <c r="EM64" s="546"/>
      <c r="EN64" s="546"/>
      <c r="EO64" s="546"/>
      <c r="EP64" s="546"/>
      <c r="EQ64" s="546"/>
      <c r="ER64" s="546"/>
      <c r="ES64" s="546"/>
      <c r="ET64" s="546"/>
      <c r="EU64" s="546"/>
      <c r="EV64" s="546"/>
      <c r="EW64" s="546"/>
      <c r="EX64" s="546"/>
      <c r="EY64" s="546"/>
      <c r="EZ64" s="546"/>
      <c r="FA64" s="546"/>
      <c r="FB64" s="546"/>
      <c r="FC64" s="546"/>
      <c r="FD64" s="546"/>
      <c r="FE64" s="546"/>
      <c r="FF64" s="546"/>
      <c r="FG64" s="546"/>
      <c r="FH64" s="546"/>
      <c r="FI64" s="546"/>
    </row>
    <row r="65" spans="6:165" ht="10.5"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546"/>
      <c r="AC65" s="546"/>
      <c r="AD65" s="546"/>
      <c r="AE65" s="546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546"/>
      <c r="BF65" s="546"/>
      <c r="BG65" s="546"/>
      <c r="BH65" s="546"/>
      <c r="BI65" s="546"/>
      <c r="BJ65" s="546"/>
      <c r="BK65" s="546"/>
      <c r="BL65" s="546"/>
      <c r="BM65" s="546"/>
      <c r="BN65" s="546"/>
      <c r="BO65" s="546"/>
      <c r="BP65" s="546"/>
      <c r="BQ65" s="546"/>
      <c r="BR65" s="546"/>
      <c r="BS65" s="546"/>
      <c r="BT65" s="546"/>
      <c r="BU65" s="546"/>
      <c r="BV65" s="546"/>
      <c r="BW65" s="546"/>
      <c r="BX65" s="546"/>
      <c r="BY65" s="546"/>
      <c r="BZ65" s="546"/>
      <c r="CA65" s="546"/>
      <c r="CB65" s="546"/>
      <c r="CC65" s="546"/>
      <c r="CD65" s="546"/>
      <c r="CE65" s="546"/>
      <c r="CF65" s="546"/>
      <c r="CG65" s="546"/>
      <c r="CH65" s="546"/>
      <c r="CI65" s="546"/>
      <c r="CJ65" s="546"/>
      <c r="CK65" s="546"/>
      <c r="CL65" s="546"/>
      <c r="CM65" s="546"/>
      <c r="CN65" s="546"/>
      <c r="CO65" s="546"/>
      <c r="CP65" s="546"/>
      <c r="CQ65" s="546"/>
      <c r="CR65" s="546"/>
      <c r="CS65" s="546"/>
      <c r="CT65" s="546"/>
      <c r="CU65" s="546"/>
      <c r="CV65" s="546"/>
      <c r="CW65" s="546"/>
      <c r="CX65" s="546"/>
      <c r="CY65" s="546"/>
      <c r="CZ65" s="546"/>
      <c r="DA65" s="546"/>
      <c r="DB65" s="546"/>
      <c r="DC65" s="546"/>
      <c r="DD65" s="546"/>
      <c r="DE65" s="546"/>
      <c r="DF65" s="546"/>
      <c r="DG65" s="546"/>
      <c r="DH65" s="546"/>
      <c r="DI65" s="546"/>
      <c r="DJ65" s="546"/>
      <c r="DK65" s="546"/>
      <c r="DL65" s="546"/>
      <c r="DM65" s="546"/>
      <c r="DN65" s="546"/>
      <c r="DO65" s="546"/>
      <c r="DP65" s="546"/>
      <c r="DQ65" s="546"/>
      <c r="DR65" s="546"/>
      <c r="DS65" s="546"/>
      <c r="DT65" s="546"/>
      <c r="DU65" s="546"/>
      <c r="DV65" s="546"/>
      <c r="DW65" s="546"/>
      <c r="DX65" s="546"/>
      <c r="DY65" s="546"/>
      <c r="DZ65" s="546"/>
      <c r="EA65" s="546"/>
      <c r="EB65" s="546"/>
      <c r="EC65" s="546"/>
      <c r="ED65" s="546"/>
      <c r="EE65" s="546"/>
      <c r="EF65" s="546"/>
      <c r="EG65" s="546"/>
      <c r="EH65" s="546"/>
      <c r="EI65" s="546"/>
      <c r="EJ65" s="546"/>
      <c r="EK65" s="546"/>
      <c r="EL65" s="546"/>
      <c r="EM65" s="546"/>
      <c r="EN65" s="546"/>
      <c r="EO65" s="546"/>
      <c r="EP65" s="546"/>
      <c r="EQ65" s="546"/>
      <c r="ER65" s="546"/>
      <c r="ES65" s="546"/>
      <c r="ET65" s="546"/>
      <c r="EU65" s="546"/>
      <c r="EV65" s="546"/>
      <c r="EW65" s="546"/>
      <c r="EX65" s="546"/>
      <c r="EY65" s="546"/>
      <c r="EZ65" s="546"/>
      <c r="FA65" s="546"/>
      <c r="FB65" s="546"/>
      <c r="FC65" s="546"/>
      <c r="FD65" s="546"/>
      <c r="FE65" s="546"/>
      <c r="FF65" s="546"/>
      <c r="FG65" s="546"/>
      <c r="FH65" s="546"/>
      <c r="FI65" s="546"/>
    </row>
    <row r="66" spans="6:165" ht="10.5"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546"/>
      <c r="AC66" s="546"/>
      <c r="AD66" s="546"/>
      <c r="AE66" s="546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546"/>
      <c r="BF66" s="546"/>
      <c r="BG66" s="546"/>
      <c r="BH66" s="546"/>
      <c r="BI66" s="546"/>
      <c r="BJ66" s="546"/>
      <c r="BK66" s="546"/>
      <c r="BL66" s="546"/>
      <c r="BM66" s="546"/>
      <c r="BN66" s="546"/>
      <c r="BO66" s="546"/>
      <c r="BP66" s="546"/>
      <c r="BQ66" s="546"/>
      <c r="BR66" s="546"/>
      <c r="BS66" s="546"/>
      <c r="BT66" s="546"/>
      <c r="BU66" s="546"/>
      <c r="BV66" s="546"/>
      <c r="BW66" s="546"/>
      <c r="BX66" s="546"/>
      <c r="BY66" s="546"/>
      <c r="BZ66" s="546"/>
      <c r="CA66" s="546"/>
      <c r="CB66" s="546"/>
      <c r="CC66" s="546"/>
      <c r="CD66" s="546"/>
      <c r="CE66" s="546"/>
      <c r="CF66" s="546"/>
      <c r="CG66" s="546"/>
      <c r="CH66" s="546"/>
      <c r="CI66" s="546"/>
      <c r="CJ66" s="546"/>
      <c r="CK66" s="546"/>
      <c r="CL66" s="546"/>
      <c r="CM66" s="546"/>
      <c r="CN66" s="546"/>
      <c r="CO66" s="546"/>
      <c r="CP66" s="546"/>
      <c r="CQ66" s="546"/>
      <c r="CR66" s="546"/>
      <c r="CS66" s="546"/>
      <c r="CT66" s="546"/>
      <c r="CU66" s="546"/>
      <c r="CV66" s="546"/>
      <c r="CW66" s="546"/>
      <c r="CX66" s="546"/>
      <c r="CY66" s="546"/>
      <c r="CZ66" s="546"/>
      <c r="DA66" s="546"/>
      <c r="DB66" s="546"/>
      <c r="DC66" s="546"/>
      <c r="DD66" s="546"/>
      <c r="DE66" s="546"/>
      <c r="DF66" s="546"/>
      <c r="DG66" s="546"/>
      <c r="DH66" s="546"/>
      <c r="DI66" s="546"/>
      <c r="DJ66" s="546"/>
      <c r="DK66" s="546"/>
      <c r="DL66" s="546"/>
      <c r="DM66" s="546"/>
      <c r="DN66" s="546"/>
      <c r="DO66" s="546"/>
      <c r="DP66" s="546"/>
      <c r="DQ66" s="546"/>
      <c r="DR66" s="546"/>
      <c r="DS66" s="546"/>
      <c r="DT66" s="546"/>
      <c r="DU66" s="546"/>
      <c r="DV66" s="546"/>
      <c r="DW66" s="546"/>
      <c r="DX66" s="546"/>
      <c r="DY66" s="546"/>
      <c r="DZ66" s="546"/>
      <c r="EA66" s="546"/>
      <c r="EB66" s="546"/>
      <c r="EC66" s="546"/>
      <c r="ED66" s="546"/>
      <c r="EE66" s="546"/>
      <c r="EF66" s="546"/>
      <c r="EG66" s="546"/>
      <c r="EH66" s="546"/>
      <c r="EI66" s="546"/>
      <c r="EJ66" s="546"/>
      <c r="EK66" s="546"/>
      <c r="EL66" s="546"/>
      <c r="EM66" s="546"/>
      <c r="EN66" s="546"/>
      <c r="EO66" s="546"/>
      <c r="EP66" s="546"/>
      <c r="EQ66" s="546"/>
      <c r="ER66" s="546"/>
      <c r="ES66" s="546"/>
      <c r="ET66" s="546"/>
      <c r="EU66" s="546"/>
      <c r="EV66" s="546"/>
      <c r="EW66" s="546"/>
      <c r="EX66" s="546"/>
      <c r="EY66" s="546"/>
      <c r="EZ66" s="546"/>
      <c r="FA66" s="546"/>
      <c r="FB66" s="546"/>
      <c r="FC66" s="546"/>
      <c r="FD66" s="546"/>
      <c r="FE66" s="546"/>
      <c r="FF66" s="546"/>
      <c r="FG66" s="546"/>
      <c r="FH66" s="546"/>
      <c r="FI66" s="546"/>
    </row>
    <row r="67" spans="6:165" ht="10.5"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546"/>
      <c r="AC67" s="546"/>
      <c r="AD67" s="546"/>
      <c r="AE67" s="546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546"/>
      <c r="BF67" s="546"/>
      <c r="BG67" s="546"/>
      <c r="BH67" s="546"/>
      <c r="BI67" s="546"/>
      <c r="BJ67" s="546"/>
      <c r="BK67" s="546"/>
      <c r="BL67" s="546"/>
      <c r="BM67" s="546"/>
      <c r="BN67" s="546"/>
      <c r="BO67" s="546"/>
      <c r="BP67" s="546"/>
      <c r="BQ67" s="546"/>
      <c r="BR67" s="546"/>
      <c r="BS67" s="546"/>
      <c r="BT67" s="546"/>
      <c r="BU67" s="546"/>
      <c r="BV67" s="546"/>
      <c r="BW67" s="546"/>
      <c r="BX67" s="546"/>
      <c r="BY67" s="546"/>
      <c r="BZ67" s="546"/>
      <c r="CA67" s="546"/>
      <c r="CB67" s="546"/>
      <c r="CC67" s="546"/>
      <c r="CD67" s="546"/>
      <c r="CE67" s="546"/>
      <c r="CF67" s="546"/>
      <c r="CG67" s="546"/>
      <c r="CH67" s="546"/>
      <c r="CI67" s="546"/>
      <c r="CJ67" s="546"/>
      <c r="CK67" s="546"/>
      <c r="CL67" s="546"/>
      <c r="CM67" s="546"/>
      <c r="CN67" s="546"/>
      <c r="CO67" s="546"/>
      <c r="CP67" s="546"/>
      <c r="CQ67" s="546"/>
      <c r="CR67" s="546"/>
      <c r="CS67" s="546"/>
      <c r="CT67" s="546"/>
      <c r="CU67" s="546"/>
      <c r="CV67" s="546"/>
      <c r="CW67" s="546"/>
      <c r="CX67" s="546"/>
      <c r="CY67" s="546"/>
      <c r="CZ67" s="546"/>
      <c r="DA67" s="546"/>
      <c r="DB67" s="546"/>
      <c r="DC67" s="546"/>
      <c r="DD67" s="546"/>
      <c r="DE67" s="546"/>
      <c r="DF67" s="546"/>
      <c r="DG67" s="546"/>
      <c r="DH67" s="546"/>
      <c r="DI67" s="546"/>
      <c r="DJ67" s="546"/>
      <c r="DK67" s="546"/>
      <c r="DL67" s="546"/>
      <c r="DM67" s="546"/>
      <c r="DN67" s="546"/>
      <c r="DO67" s="546"/>
      <c r="DP67" s="546"/>
      <c r="DQ67" s="546"/>
      <c r="DR67" s="546"/>
      <c r="DS67" s="546"/>
      <c r="DT67" s="546"/>
      <c r="DU67" s="546"/>
      <c r="DV67" s="546"/>
      <c r="DW67" s="546"/>
      <c r="DX67" s="546"/>
      <c r="DY67" s="546"/>
      <c r="DZ67" s="546"/>
      <c r="EA67" s="546"/>
      <c r="EB67" s="546"/>
      <c r="EC67" s="546"/>
      <c r="ED67" s="546"/>
      <c r="EE67" s="546"/>
      <c r="EF67" s="546"/>
      <c r="EG67" s="546"/>
      <c r="EH67" s="546"/>
      <c r="EI67" s="546"/>
      <c r="EJ67" s="546"/>
      <c r="EK67" s="546"/>
      <c r="EL67" s="546"/>
      <c r="EM67" s="546"/>
      <c r="EN67" s="546"/>
      <c r="EO67" s="546"/>
      <c r="EP67" s="546"/>
      <c r="EQ67" s="546"/>
      <c r="ER67" s="546"/>
      <c r="ES67" s="546"/>
      <c r="ET67" s="546"/>
      <c r="EU67" s="546"/>
      <c r="EV67" s="546"/>
      <c r="EW67" s="546"/>
      <c r="EX67" s="546"/>
      <c r="EY67" s="546"/>
      <c r="EZ67" s="546"/>
      <c r="FA67" s="546"/>
      <c r="FB67" s="546"/>
      <c r="FC67" s="546"/>
      <c r="FD67" s="546"/>
      <c r="FE67" s="546"/>
      <c r="FF67" s="546"/>
      <c r="FG67" s="546"/>
      <c r="FH67" s="546"/>
      <c r="FI67" s="546"/>
    </row>
    <row r="68" spans="6:165" ht="10.5"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546"/>
      <c r="AC68" s="546"/>
      <c r="AD68" s="546"/>
      <c r="AE68" s="546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546"/>
      <c r="BF68" s="546"/>
      <c r="BG68" s="546"/>
      <c r="BH68" s="546"/>
      <c r="BI68" s="546"/>
      <c r="BJ68" s="546"/>
      <c r="BK68" s="546"/>
      <c r="BL68" s="546"/>
      <c r="BM68" s="546"/>
      <c r="BN68" s="546"/>
      <c r="BO68" s="546"/>
      <c r="BP68" s="546"/>
      <c r="BQ68" s="546"/>
      <c r="BR68" s="546"/>
      <c r="BS68" s="546"/>
      <c r="BT68" s="546"/>
      <c r="BU68" s="546"/>
      <c r="BV68" s="546"/>
      <c r="BW68" s="546"/>
      <c r="BX68" s="546"/>
      <c r="BY68" s="546"/>
      <c r="BZ68" s="546"/>
      <c r="CA68" s="546"/>
      <c r="CB68" s="546"/>
      <c r="CC68" s="546"/>
      <c r="CD68" s="546"/>
      <c r="CE68" s="546"/>
      <c r="CF68" s="546"/>
      <c r="CG68" s="546"/>
      <c r="CH68" s="546"/>
      <c r="CI68" s="546"/>
      <c r="CJ68" s="546"/>
      <c r="CK68" s="546"/>
      <c r="CL68" s="546"/>
      <c r="CM68" s="546"/>
      <c r="CN68" s="546"/>
      <c r="CO68" s="546"/>
      <c r="CP68" s="546"/>
      <c r="CQ68" s="546"/>
      <c r="CR68" s="546"/>
      <c r="CS68" s="546"/>
      <c r="CT68" s="546"/>
      <c r="CU68" s="546"/>
      <c r="CV68" s="546"/>
      <c r="CW68" s="546"/>
      <c r="CX68" s="546"/>
      <c r="CY68" s="546"/>
      <c r="CZ68" s="546"/>
      <c r="DA68" s="546"/>
      <c r="DB68" s="546"/>
      <c r="DC68" s="546"/>
      <c r="DD68" s="546"/>
      <c r="DE68" s="546"/>
      <c r="DF68" s="546"/>
      <c r="DG68" s="546"/>
      <c r="DH68" s="546"/>
      <c r="DI68" s="546"/>
      <c r="DJ68" s="546"/>
      <c r="DK68" s="546"/>
      <c r="DL68" s="546"/>
      <c r="DM68" s="546"/>
      <c r="DN68" s="546"/>
      <c r="DO68" s="546"/>
      <c r="DP68" s="546"/>
      <c r="DQ68" s="546"/>
      <c r="DR68" s="546"/>
      <c r="DS68" s="546"/>
      <c r="DT68" s="546"/>
      <c r="DU68" s="546"/>
      <c r="DV68" s="546"/>
      <c r="DW68" s="546"/>
      <c r="DX68" s="546"/>
      <c r="DY68" s="546"/>
      <c r="DZ68" s="546"/>
      <c r="EA68" s="546"/>
      <c r="EB68" s="546"/>
      <c r="EC68" s="546"/>
      <c r="ED68" s="546"/>
      <c r="EE68" s="546"/>
      <c r="EF68" s="546"/>
      <c r="EG68" s="546"/>
      <c r="EH68" s="546"/>
      <c r="EI68" s="546"/>
      <c r="EJ68" s="546"/>
      <c r="EK68" s="546"/>
      <c r="EL68" s="546"/>
      <c r="EM68" s="546"/>
      <c r="EN68" s="546"/>
      <c r="EO68" s="546"/>
      <c r="EP68" s="546"/>
      <c r="EQ68" s="546"/>
      <c r="ER68" s="546"/>
      <c r="ES68" s="546"/>
      <c r="ET68" s="546"/>
      <c r="EU68" s="546"/>
      <c r="EV68" s="546"/>
      <c r="EW68" s="546"/>
      <c r="EX68" s="546"/>
      <c r="EY68" s="546"/>
      <c r="EZ68" s="546"/>
      <c r="FA68" s="546"/>
      <c r="FB68" s="546"/>
      <c r="FC68" s="546"/>
      <c r="FD68" s="546"/>
      <c r="FE68" s="546"/>
      <c r="FF68" s="546"/>
      <c r="FG68" s="546"/>
      <c r="FH68" s="546"/>
      <c r="FI68" s="546"/>
    </row>
    <row r="69" spans="6:165" ht="10.5"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546"/>
      <c r="AC69" s="546"/>
      <c r="AD69" s="546"/>
      <c r="AE69" s="546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546"/>
      <c r="BF69" s="546"/>
      <c r="BG69" s="546"/>
      <c r="BH69" s="546"/>
      <c r="BI69" s="546"/>
      <c r="BJ69" s="546"/>
      <c r="BK69" s="546"/>
      <c r="BL69" s="546"/>
      <c r="BM69" s="546"/>
      <c r="BN69" s="546"/>
      <c r="BO69" s="546"/>
      <c r="BP69" s="546"/>
      <c r="BQ69" s="546"/>
      <c r="BR69" s="546"/>
      <c r="BS69" s="546"/>
      <c r="BT69" s="546"/>
      <c r="BU69" s="546"/>
      <c r="BV69" s="546"/>
      <c r="BW69" s="546"/>
      <c r="BX69" s="546"/>
      <c r="BY69" s="546"/>
      <c r="BZ69" s="546"/>
      <c r="CA69" s="546"/>
      <c r="CB69" s="546"/>
      <c r="CC69" s="546"/>
      <c r="CD69" s="546"/>
      <c r="CE69" s="546"/>
      <c r="CF69" s="546"/>
      <c r="CG69" s="546"/>
      <c r="CH69" s="546"/>
      <c r="CI69" s="546"/>
      <c r="CJ69" s="546"/>
      <c r="CK69" s="546"/>
      <c r="CL69" s="546"/>
      <c r="CM69" s="546"/>
      <c r="CN69" s="546"/>
      <c r="CO69" s="546"/>
      <c r="CP69" s="546"/>
      <c r="CQ69" s="546"/>
      <c r="CR69" s="546"/>
      <c r="CS69" s="546"/>
      <c r="CT69" s="546"/>
      <c r="CU69" s="546"/>
      <c r="CV69" s="546"/>
      <c r="CW69" s="546"/>
      <c r="CX69" s="546"/>
      <c r="CY69" s="546"/>
      <c r="CZ69" s="546"/>
      <c r="DA69" s="546"/>
      <c r="DB69" s="546"/>
      <c r="DC69" s="546"/>
      <c r="DD69" s="546"/>
      <c r="DE69" s="546"/>
      <c r="DF69" s="546"/>
      <c r="DG69" s="546"/>
      <c r="DH69" s="546"/>
      <c r="DI69" s="546"/>
      <c r="DJ69" s="546"/>
      <c r="DK69" s="546"/>
      <c r="DL69" s="546"/>
      <c r="DM69" s="546"/>
      <c r="DN69" s="546"/>
      <c r="DO69" s="546"/>
      <c r="DP69" s="546"/>
      <c r="DQ69" s="546"/>
      <c r="DR69" s="546"/>
      <c r="DS69" s="546"/>
      <c r="DT69" s="546"/>
      <c r="DU69" s="546"/>
      <c r="DV69" s="546"/>
      <c r="DW69" s="546"/>
      <c r="DX69" s="546"/>
      <c r="DY69" s="546"/>
      <c r="DZ69" s="546"/>
      <c r="EA69" s="546"/>
      <c r="EB69" s="546"/>
      <c r="EC69" s="546"/>
      <c r="ED69" s="546"/>
      <c r="EE69" s="546"/>
      <c r="EF69" s="546"/>
      <c r="EG69" s="546"/>
      <c r="EH69" s="546"/>
      <c r="EI69" s="546"/>
      <c r="EJ69" s="546"/>
      <c r="EK69" s="546"/>
      <c r="EL69" s="546"/>
      <c r="EM69" s="546"/>
      <c r="EN69" s="546"/>
      <c r="EO69" s="546"/>
      <c r="EP69" s="546"/>
      <c r="EQ69" s="546"/>
      <c r="ER69" s="546"/>
      <c r="ES69" s="546"/>
      <c r="ET69" s="546"/>
      <c r="EU69" s="546"/>
      <c r="EV69" s="546"/>
      <c r="EW69" s="546"/>
      <c r="EX69" s="546"/>
      <c r="EY69" s="546"/>
      <c r="EZ69" s="546"/>
      <c r="FA69" s="546"/>
      <c r="FB69" s="546"/>
      <c r="FC69" s="546"/>
      <c r="FD69" s="546"/>
      <c r="FE69" s="546"/>
      <c r="FF69" s="546"/>
      <c r="FG69" s="546"/>
      <c r="FH69" s="546"/>
      <c r="FI69" s="546"/>
    </row>
    <row r="70" spans="6:165" ht="10.5"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546"/>
      <c r="AC70" s="546"/>
      <c r="AD70" s="546"/>
      <c r="AE70" s="546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546"/>
      <c r="BF70" s="546"/>
      <c r="BG70" s="546"/>
      <c r="BH70" s="546"/>
      <c r="BI70" s="546"/>
      <c r="BJ70" s="546"/>
      <c r="BK70" s="546"/>
      <c r="BL70" s="546"/>
      <c r="BM70" s="546"/>
      <c r="BN70" s="546"/>
      <c r="BO70" s="546"/>
      <c r="BP70" s="546"/>
      <c r="BQ70" s="546"/>
      <c r="BR70" s="546"/>
      <c r="BS70" s="546"/>
      <c r="BT70" s="546"/>
      <c r="BU70" s="546"/>
      <c r="BV70" s="546"/>
      <c r="BW70" s="546"/>
      <c r="BX70" s="546"/>
      <c r="BY70" s="546"/>
      <c r="BZ70" s="546"/>
      <c r="CA70" s="546"/>
      <c r="CB70" s="546"/>
      <c r="CC70" s="546"/>
      <c r="CD70" s="546"/>
      <c r="CE70" s="546"/>
      <c r="CF70" s="546"/>
      <c r="CG70" s="546"/>
      <c r="CH70" s="546"/>
      <c r="CI70" s="546"/>
      <c r="CJ70" s="546"/>
      <c r="CK70" s="546"/>
      <c r="CL70" s="546"/>
      <c r="CM70" s="546"/>
      <c r="CN70" s="546"/>
      <c r="CO70" s="546"/>
      <c r="CP70" s="546"/>
      <c r="CQ70" s="546"/>
      <c r="CR70" s="546"/>
      <c r="CS70" s="546"/>
      <c r="CT70" s="546"/>
      <c r="CU70" s="546"/>
      <c r="CV70" s="546"/>
      <c r="CW70" s="546"/>
      <c r="CX70" s="546"/>
      <c r="CY70" s="546"/>
      <c r="CZ70" s="546"/>
      <c r="DA70" s="546"/>
      <c r="DB70" s="546"/>
      <c r="DC70" s="546"/>
      <c r="DD70" s="546"/>
      <c r="DE70" s="546"/>
      <c r="DF70" s="546"/>
      <c r="DG70" s="546"/>
      <c r="DH70" s="546"/>
      <c r="DI70" s="546"/>
      <c r="DJ70" s="546"/>
      <c r="DK70" s="546"/>
      <c r="DL70" s="546"/>
      <c r="DM70" s="546"/>
      <c r="DN70" s="546"/>
      <c r="DO70" s="546"/>
      <c r="DP70" s="546"/>
      <c r="DQ70" s="546"/>
      <c r="DR70" s="546"/>
      <c r="DS70" s="546"/>
      <c r="DT70" s="546"/>
      <c r="DU70" s="546"/>
      <c r="DV70" s="546"/>
      <c r="DW70" s="546"/>
      <c r="DX70" s="546"/>
      <c r="DY70" s="546"/>
      <c r="DZ70" s="546"/>
      <c r="EA70" s="546"/>
      <c r="EB70" s="546"/>
      <c r="EC70" s="546"/>
      <c r="ED70" s="546"/>
      <c r="EE70" s="546"/>
      <c r="EF70" s="546"/>
      <c r="EG70" s="546"/>
      <c r="EH70" s="546"/>
      <c r="EI70" s="546"/>
      <c r="EJ70" s="546"/>
      <c r="EK70" s="546"/>
      <c r="EL70" s="546"/>
      <c r="EM70" s="546"/>
      <c r="EN70" s="546"/>
      <c r="EO70" s="546"/>
      <c r="EP70" s="546"/>
      <c r="EQ70" s="546"/>
      <c r="ER70" s="546"/>
      <c r="ES70" s="546"/>
      <c r="ET70" s="546"/>
      <c r="EU70" s="546"/>
      <c r="EV70" s="546"/>
      <c r="EW70" s="546"/>
      <c r="EX70" s="546"/>
      <c r="EY70" s="546"/>
      <c r="EZ70" s="546"/>
      <c r="FA70" s="546"/>
      <c r="FB70" s="546"/>
      <c r="FC70" s="546"/>
      <c r="FD70" s="546"/>
      <c r="FE70" s="546"/>
      <c r="FF70" s="546"/>
      <c r="FG70" s="546"/>
      <c r="FH70" s="546"/>
      <c r="FI70" s="546"/>
    </row>
    <row r="71" spans="6:165" ht="10.5"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546"/>
      <c r="AC71" s="546"/>
      <c r="AD71" s="546"/>
      <c r="AE71" s="546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546"/>
      <c r="BF71" s="546"/>
      <c r="BG71" s="546"/>
      <c r="BH71" s="546"/>
      <c r="BI71" s="546"/>
      <c r="BJ71" s="546"/>
      <c r="BK71" s="546"/>
      <c r="BL71" s="546"/>
      <c r="BM71" s="546"/>
      <c r="BN71" s="546"/>
      <c r="BO71" s="546"/>
      <c r="BP71" s="546"/>
      <c r="BQ71" s="546"/>
      <c r="BR71" s="546"/>
      <c r="BS71" s="546"/>
      <c r="BT71" s="546"/>
      <c r="BU71" s="546"/>
      <c r="BV71" s="546"/>
      <c r="BW71" s="546"/>
      <c r="BX71" s="546"/>
      <c r="BY71" s="546"/>
      <c r="BZ71" s="546"/>
      <c r="CA71" s="546"/>
      <c r="CB71" s="546"/>
      <c r="CC71" s="546"/>
      <c r="CD71" s="546"/>
      <c r="CE71" s="546"/>
      <c r="CF71" s="546"/>
      <c r="CG71" s="546"/>
      <c r="CH71" s="546"/>
      <c r="CI71" s="546"/>
      <c r="CJ71" s="546"/>
      <c r="CK71" s="546"/>
      <c r="CL71" s="546"/>
      <c r="CM71" s="546"/>
      <c r="CN71" s="546"/>
      <c r="CO71" s="546"/>
      <c r="CP71" s="546"/>
      <c r="CQ71" s="546"/>
      <c r="CR71" s="546"/>
      <c r="CS71" s="546"/>
      <c r="CT71" s="546"/>
      <c r="CU71" s="546"/>
      <c r="CV71" s="546"/>
      <c r="CW71" s="546"/>
      <c r="CX71" s="546"/>
      <c r="CY71" s="546"/>
      <c r="CZ71" s="546"/>
      <c r="DA71" s="546"/>
      <c r="DB71" s="546"/>
      <c r="DC71" s="546"/>
      <c r="DD71" s="546"/>
      <c r="DE71" s="546"/>
      <c r="DF71" s="546"/>
      <c r="DG71" s="546"/>
      <c r="DH71" s="546"/>
      <c r="DI71" s="546"/>
      <c r="DJ71" s="546"/>
      <c r="DK71" s="546"/>
      <c r="DL71" s="546"/>
      <c r="DM71" s="546"/>
      <c r="DN71" s="546"/>
      <c r="DO71" s="546"/>
      <c r="DP71" s="546"/>
      <c r="DQ71" s="546"/>
      <c r="DR71" s="546"/>
      <c r="DS71" s="546"/>
      <c r="DT71" s="546"/>
      <c r="DU71" s="546"/>
      <c r="DV71" s="546"/>
      <c r="DW71" s="546"/>
      <c r="DX71" s="546"/>
      <c r="DY71" s="546"/>
      <c r="DZ71" s="546"/>
      <c r="EA71" s="546"/>
      <c r="EB71" s="546"/>
      <c r="EC71" s="546"/>
      <c r="ED71" s="546"/>
      <c r="EE71" s="546"/>
      <c r="EF71" s="546"/>
      <c r="EG71" s="546"/>
      <c r="EH71" s="546"/>
      <c r="EI71" s="546"/>
      <c r="EJ71" s="546"/>
      <c r="EK71" s="546"/>
      <c r="EL71" s="546"/>
      <c r="EM71" s="546"/>
      <c r="EN71" s="546"/>
      <c r="EO71" s="546"/>
      <c r="EP71" s="546"/>
      <c r="EQ71" s="546"/>
      <c r="ER71" s="546"/>
      <c r="ES71" s="546"/>
      <c r="ET71" s="546"/>
      <c r="EU71" s="546"/>
      <c r="EV71" s="546"/>
      <c r="EW71" s="546"/>
      <c r="EX71" s="546"/>
      <c r="EY71" s="546"/>
      <c r="EZ71" s="546"/>
      <c r="FA71" s="546"/>
      <c r="FB71" s="546"/>
      <c r="FC71" s="546"/>
      <c r="FD71" s="546"/>
      <c r="FE71" s="546"/>
      <c r="FF71" s="546"/>
      <c r="FG71" s="546"/>
      <c r="FH71" s="546"/>
      <c r="FI71" s="546"/>
    </row>
    <row r="72" spans="6:165" ht="10.5"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546"/>
      <c r="AC72" s="546"/>
      <c r="AD72" s="546"/>
      <c r="AE72" s="546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546"/>
      <c r="BF72" s="546"/>
      <c r="BG72" s="546"/>
      <c r="BH72" s="546"/>
      <c r="BI72" s="546"/>
      <c r="BJ72" s="546"/>
      <c r="BK72" s="546"/>
      <c r="BL72" s="546"/>
      <c r="BM72" s="546"/>
      <c r="BN72" s="546"/>
      <c r="BO72" s="546"/>
      <c r="BP72" s="546"/>
      <c r="BQ72" s="546"/>
      <c r="BR72" s="546"/>
      <c r="BS72" s="546"/>
      <c r="BT72" s="546"/>
      <c r="BU72" s="546"/>
      <c r="BV72" s="546"/>
      <c r="BW72" s="546"/>
      <c r="BX72" s="546"/>
      <c r="BY72" s="546"/>
      <c r="BZ72" s="546"/>
      <c r="CA72" s="546"/>
      <c r="CB72" s="546"/>
      <c r="CC72" s="546"/>
      <c r="CD72" s="546"/>
      <c r="CE72" s="546"/>
      <c r="CF72" s="546"/>
      <c r="CG72" s="546"/>
      <c r="CH72" s="546"/>
      <c r="CI72" s="546"/>
      <c r="CJ72" s="546"/>
      <c r="CK72" s="546"/>
      <c r="CL72" s="546"/>
      <c r="CM72" s="546"/>
      <c r="CN72" s="546"/>
      <c r="CO72" s="546"/>
      <c r="CP72" s="546"/>
      <c r="CQ72" s="546"/>
      <c r="CR72" s="546"/>
      <c r="CS72" s="546"/>
      <c r="CT72" s="546"/>
      <c r="CU72" s="546"/>
      <c r="CV72" s="546"/>
      <c r="CW72" s="546"/>
      <c r="CX72" s="546"/>
      <c r="CY72" s="546"/>
      <c r="CZ72" s="546"/>
      <c r="DA72" s="546"/>
      <c r="DB72" s="546"/>
      <c r="DC72" s="546"/>
      <c r="DD72" s="546"/>
      <c r="DE72" s="546"/>
      <c r="DF72" s="546"/>
      <c r="DG72" s="546"/>
      <c r="DH72" s="546"/>
      <c r="DI72" s="546"/>
      <c r="DJ72" s="546"/>
      <c r="DK72" s="546"/>
      <c r="DL72" s="546"/>
      <c r="DM72" s="546"/>
      <c r="DN72" s="546"/>
      <c r="DO72" s="546"/>
      <c r="DP72" s="546"/>
      <c r="DQ72" s="546"/>
      <c r="DR72" s="546"/>
      <c r="DS72" s="546"/>
      <c r="DT72" s="546"/>
      <c r="DU72" s="546"/>
      <c r="DV72" s="546"/>
      <c r="DW72" s="546"/>
      <c r="DX72" s="546"/>
      <c r="DY72" s="546"/>
      <c r="DZ72" s="546"/>
      <c r="EA72" s="546"/>
      <c r="EB72" s="546"/>
      <c r="EC72" s="546"/>
      <c r="ED72" s="546"/>
      <c r="EE72" s="546"/>
      <c r="EF72" s="546"/>
      <c r="EG72" s="546"/>
      <c r="EH72" s="546"/>
      <c r="EI72" s="546"/>
      <c r="EJ72" s="546"/>
      <c r="EK72" s="546"/>
      <c r="EL72" s="546"/>
      <c r="EM72" s="546"/>
      <c r="EN72" s="546"/>
      <c r="EO72" s="546"/>
      <c r="EP72" s="546"/>
      <c r="EQ72" s="546"/>
      <c r="ER72" s="546"/>
      <c r="ES72" s="546"/>
      <c r="ET72" s="546"/>
      <c r="EU72" s="546"/>
      <c r="EV72" s="546"/>
      <c r="EW72" s="546"/>
      <c r="EX72" s="546"/>
      <c r="EY72" s="546"/>
      <c r="EZ72" s="546"/>
      <c r="FA72" s="546"/>
      <c r="FB72" s="546"/>
      <c r="FC72" s="546"/>
      <c r="FD72" s="546"/>
      <c r="FE72" s="546"/>
      <c r="FF72" s="546"/>
      <c r="FG72" s="546"/>
      <c r="FH72" s="546"/>
      <c r="FI72" s="546"/>
    </row>
    <row r="73" spans="6:165" ht="10.5"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546"/>
      <c r="AC73" s="546"/>
      <c r="AD73" s="546"/>
      <c r="AE73" s="546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546"/>
      <c r="BF73" s="546"/>
      <c r="BG73" s="546"/>
      <c r="BH73" s="546"/>
      <c r="BI73" s="546"/>
      <c r="BJ73" s="546"/>
      <c r="BK73" s="546"/>
      <c r="BL73" s="546"/>
      <c r="BM73" s="546"/>
      <c r="BN73" s="546"/>
      <c r="BO73" s="546"/>
      <c r="BP73" s="546"/>
      <c r="BQ73" s="546"/>
      <c r="BR73" s="546"/>
      <c r="BS73" s="546"/>
      <c r="BT73" s="546"/>
      <c r="BU73" s="546"/>
      <c r="BV73" s="546"/>
      <c r="BW73" s="546"/>
      <c r="BX73" s="546"/>
      <c r="BY73" s="546"/>
      <c r="BZ73" s="546"/>
      <c r="CA73" s="546"/>
      <c r="CB73" s="546"/>
      <c r="CC73" s="546"/>
      <c r="CD73" s="546"/>
      <c r="CE73" s="546"/>
      <c r="CF73" s="546"/>
      <c r="CG73" s="546"/>
      <c r="CH73" s="546"/>
      <c r="CI73" s="546"/>
      <c r="CJ73" s="546"/>
      <c r="CK73" s="546"/>
      <c r="CL73" s="546"/>
      <c r="CM73" s="546"/>
      <c r="CN73" s="546"/>
      <c r="CO73" s="546"/>
      <c r="CP73" s="546"/>
      <c r="CQ73" s="546"/>
      <c r="CR73" s="546"/>
      <c r="CS73" s="546"/>
      <c r="CT73" s="546"/>
      <c r="CU73" s="546"/>
      <c r="CV73" s="546"/>
      <c r="CW73" s="546"/>
      <c r="CX73" s="546"/>
      <c r="CY73" s="546"/>
      <c r="CZ73" s="546"/>
      <c r="DA73" s="546"/>
      <c r="DB73" s="546"/>
      <c r="DC73" s="546"/>
      <c r="DD73" s="546"/>
      <c r="DE73" s="546"/>
      <c r="DF73" s="546"/>
      <c r="DG73" s="546"/>
      <c r="DH73" s="546"/>
      <c r="DI73" s="546"/>
      <c r="DJ73" s="546"/>
      <c r="DK73" s="546"/>
      <c r="DL73" s="546"/>
      <c r="DM73" s="546"/>
      <c r="DN73" s="546"/>
      <c r="DO73" s="546"/>
      <c r="DP73" s="546"/>
      <c r="DQ73" s="546"/>
      <c r="DR73" s="546"/>
      <c r="DS73" s="546"/>
      <c r="DT73" s="546"/>
      <c r="DU73" s="546"/>
      <c r="DV73" s="546"/>
      <c r="DW73" s="546"/>
      <c r="DX73" s="546"/>
      <c r="DY73" s="546"/>
      <c r="DZ73" s="546"/>
      <c r="EA73" s="546"/>
      <c r="EB73" s="546"/>
      <c r="EC73" s="546"/>
      <c r="ED73" s="546"/>
      <c r="EE73" s="546"/>
      <c r="EF73" s="546"/>
      <c r="EG73" s="546"/>
      <c r="EH73" s="546"/>
      <c r="EI73" s="546"/>
      <c r="EJ73" s="546"/>
      <c r="EK73" s="546"/>
      <c r="EL73" s="546"/>
      <c r="EM73" s="546"/>
      <c r="EN73" s="546"/>
      <c r="EO73" s="546"/>
      <c r="EP73" s="546"/>
      <c r="EQ73" s="546"/>
      <c r="ER73" s="546"/>
      <c r="ES73" s="546"/>
      <c r="ET73" s="546"/>
      <c r="EU73" s="546"/>
      <c r="EV73" s="546"/>
      <c r="EW73" s="546"/>
      <c r="EX73" s="546"/>
      <c r="EY73" s="546"/>
      <c r="EZ73" s="546"/>
      <c r="FA73" s="546"/>
      <c r="FB73" s="546"/>
      <c r="FC73" s="546"/>
      <c r="FD73" s="546"/>
      <c r="FE73" s="546"/>
      <c r="FF73" s="546"/>
      <c r="FG73" s="546"/>
      <c r="FH73" s="546"/>
      <c r="FI73" s="546"/>
    </row>
    <row r="74" spans="6:165" ht="10.5"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546"/>
      <c r="AC74" s="546"/>
      <c r="AD74" s="546"/>
      <c r="AE74" s="546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546"/>
      <c r="BF74" s="546"/>
      <c r="BG74" s="546"/>
      <c r="BH74" s="546"/>
      <c r="BI74" s="546"/>
      <c r="BJ74" s="546"/>
      <c r="BK74" s="546"/>
      <c r="BL74" s="546"/>
      <c r="BM74" s="546"/>
      <c r="BN74" s="546"/>
      <c r="BO74" s="546"/>
      <c r="BP74" s="546"/>
      <c r="BQ74" s="546"/>
      <c r="BR74" s="546"/>
      <c r="BS74" s="546"/>
      <c r="BT74" s="546"/>
      <c r="BU74" s="546"/>
      <c r="BV74" s="546"/>
      <c r="BW74" s="546"/>
      <c r="BX74" s="546"/>
      <c r="BY74" s="546"/>
      <c r="BZ74" s="546"/>
      <c r="CA74" s="546"/>
      <c r="CB74" s="546"/>
      <c r="CC74" s="546"/>
      <c r="CD74" s="546"/>
      <c r="CE74" s="546"/>
      <c r="CF74" s="546"/>
      <c r="CG74" s="546"/>
      <c r="CH74" s="546"/>
      <c r="CI74" s="546"/>
      <c r="CJ74" s="546"/>
      <c r="CK74" s="546"/>
      <c r="CL74" s="546"/>
      <c r="CM74" s="546"/>
      <c r="CN74" s="546"/>
      <c r="CO74" s="546"/>
      <c r="CP74" s="546"/>
      <c r="CQ74" s="546"/>
      <c r="CR74" s="546"/>
      <c r="CS74" s="546"/>
      <c r="CT74" s="546"/>
      <c r="CU74" s="546"/>
      <c r="CV74" s="546"/>
      <c r="CW74" s="546"/>
      <c r="CX74" s="546"/>
      <c r="CY74" s="546"/>
      <c r="CZ74" s="546"/>
      <c r="DA74" s="546"/>
      <c r="DB74" s="546"/>
      <c r="DC74" s="546"/>
      <c r="DD74" s="546"/>
      <c r="DE74" s="546"/>
      <c r="DF74" s="546"/>
      <c r="DG74" s="546"/>
      <c r="DH74" s="546"/>
      <c r="DI74" s="546"/>
      <c r="DJ74" s="546"/>
      <c r="DK74" s="546"/>
      <c r="DL74" s="546"/>
      <c r="DM74" s="546"/>
      <c r="DN74" s="546"/>
      <c r="DO74" s="546"/>
      <c r="DP74" s="546"/>
      <c r="DQ74" s="546"/>
      <c r="DR74" s="546"/>
      <c r="DS74" s="546"/>
      <c r="DT74" s="546"/>
      <c r="DU74" s="546"/>
      <c r="DV74" s="546"/>
      <c r="DW74" s="546"/>
      <c r="DX74" s="546"/>
      <c r="DY74" s="546"/>
      <c r="DZ74" s="546"/>
      <c r="EA74" s="546"/>
      <c r="EB74" s="546"/>
      <c r="EC74" s="546"/>
      <c r="ED74" s="546"/>
      <c r="EE74" s="546"/>
      <c r="EF74" s="546"/>
      <c r="EG74" s="546"/>
      <c r="EH74" s="546"/>
      <c r="EI74" s="546"/>
      <c r="EJ74" s="546"/>
      <c r="EK74" s="546"/>
      <c r="EL74" s="546"/>
      <c r="EM74" s="546"/>
      <c r="EN74" s="546"/>
      <c r="EO74" s="546"/>
      <c r="EP74" s="546"/>
      <c r="EQ74" s="546"/>
      <c r="ER74" s="546"/>
      <c r="ES74" s="546"/>
      <c r="ET74" s="546"/>
      <c r="EU74" s="546"/>
      <c r="EV74" s="546"/>
      <c r="EW74" s="546"/>
      <c r="EX74" s="546"/>
      <c r="EY74" s="546"/>
      <c r="EZ74" s="546"/>
      <c r="FA74" s="546"/>
      <c r="FB74" s="546"/>
      <c r="FC74" s="546"/>
      <c r="FD74" s="546"/>
      <c r="FE74" s="546"/>
      <c r="FF74" s="546"/>
      <c r="FG74" s="546"/>
      <c r="FH74" s="546"/>
      <c r="FI74" s="546"/>
    </row>
    <row r="75" spans="6:165" ht="10.5"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546"/>
      <c r="AC75" s="546"/>
      <c r="AD75" s="546"/>
      <c r="AE75" s="546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267"/>
      <c r="BB75" s="267"/>
      <c r="BC75" s="267"/>
      <c r="BD75" s="267"/>
      <c r="BE75" s="546"/>
      <c r="BF75" s="546"/>
      <c r="BG75" s="546"/>
      <c r="BH75" s="546"/>
      <c r="BI75" s="546"/>
      <c r="BJ75" s="546"/>
      <c r="BK75" s="546"/>
      <c r="BL75" s="546"/>
      <c r="BM75" s="546"/>
      <c r="BN75" s="546"/>
      <c r="BO75" s="546"/>
      <c r="BP75" s="546"/>
      <c r="BQ75" s="546"/>
      <c r="BR75" s="546"/>
      <c r="BS75" s="546"/>
      <c r="BT75" s="546"/>
      <c r="BU75" s="546"/>
      <c r="BV75" s="546"/>
      <c r="BW75" s="546"/>
      <c r="BX75" s="546"/>
      <c r="BY75" s="546"/>
      <c r="BZ75" s="546"/>
      <c r="CA75" s="546"/>
      <c r="CB75" s="546"/>
      <c r="CC75" s="546"/>
      <c r="CD75" s="546"/>
      <c r="CE75" s="546"/>
      <c r="CF75" s="546"/>
      <c r="CG75" s="546"/>
      <c r="CH75" s="546"/>
      <c r="CI75" s="546"/>
      <c r="CJ75" s="546"/>
      <c r="CK75" s="546"/>
      <c r="CL75" s="546"/>
      <c r="CM75" s="546"/>
      <c r="CN75" s="546"/>
      <c r="CO75" s="546"/>
      <c r="CP75" s="546"/>
      <c r="CQ75" s="546"/>
      <c r="CR75" s="546"/>
      <c r="CS75" s="546"/>
      <c r="CT75" s="546"/>
      <c r="CU75" s="546"/>
      <c r="CV75" s="546"/>
      <c r="CW75" s="546"/>
      <c r="CX75" s="546"/>
      <c r="CY75" s="546"/>
      <c r="CZ75" s="546"/>
      <c r="DA75" s="546"/>
      <c r="DB75" s="546"/>
      <c r="DC75" s="546"/>
      <c r="DD75" s="546"/>
      <c r="DE75" s="546"/>
      <c r="DF75" s="546"/>
      <c r="DG75" s="546"/>
      <c r="DH75" s="546"/>
      <c r="DI75" s="546"/>
      <c r="DJ75" s="546"/>
      <c r="DK75" s="546"/>
      <c r="DL75" s="546"/>
      <c r="DM75" s="546"/>
      <c r="DN75" s="546"/>
      <c r="DO75" s="546"/>
      <c r="DP75" s="546"/>
      <c r="DQ75" s="546"/>
      <c r="DR75" s="546"/>
      <c r="DS75" s="546"/>
      <c r="DT75" s="546"/>
      <c r="DU75" s="546"/>
      <c r="DV75" s="546"/>
      <c r="DW75" s="546"/>
      <c r="DX75" s="546"/>
      <c r="DY75" s="546"/>
      <c r="DZ75" s="546"/>
      <c r="EA75" s="546"/>
      <c r="EB75" s="546"/>
      <c r="EC75" s="546"/>
      <c r="ED75" s="546"/>
      <c r="EE75" s="546"/>
      <c r="EF75" s="546"/>
      <c r="EG75" s="546"/>
      <c r="EH75" s="546"/>
      <c r="EI75" s="546"/>
      <c r="EJ75" s="546"/>
      <c r="EK75" s="546"/>
      <c r="EL75" s="546"/>
      <c r="EM75" s="546"/>
      <c r="EN75" s="546"/>
      <c r="EO75" s="546"/>
      <c r="EP75" s="546"/>
      <c r="EQ75" s="546"/>
      <c r="ER75" s="546"/>
      <c r="ES75" s="546"/>
      <c r="ET75" s="546"/>
      <c r="EU75" s="546"/>
      <c r="EV75" s="546"/>
      <c r="EW75" s="546"/>
      <c r="EX75" s="546"/>
      <c r="EY75" s="546"/>
      <c r="EZ75" s="546"/>
      <c r="FA75" s="546"/>
      <c r="FB75" s="546"/>
      <c r="FC75" s="546"/>
      <c r="FD75" s="546"/>
      <c r="FE75" s="546"/>
      <c r="FF75" s="546"/>
      <c r="FG75" s="546"/>
      <c r="FH75" s="546"/>
      <c r="FI75" s="546"/>
    </row>
    <row r="76" spans="6:165" ht="10.5">
      <c r="F76" s="267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546"/>
      <c r="AC76" s="546"/>
      <c r="AD76" s="546"/>
      <c r="AE76" s="546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546"/>
      <c r="BF76" s="546"/>
      <c r="BG76" s="546"/>
      <c r="BH76" s="546"/>
      <c r="BI76" s="546"/>
      <c r="BJ76" s="546"/>
      <c r="BK76" s="546"/>
      <c r="BL76" s="546"/>
      <c r="BM76" s="546"/>
      <c r="BN76" s="546"/>
      <c r="BO76" s="546"/>
      <c r="BP76" s="546"/>
      <c r="BQ76" s="546"/>
      <c r="BR76" s="546"/>
      <c r="BS76" s="546"/>
      <c r="BT76" s="546"/>
      <c r="BU76" s="546"/>
      <c r="BV76" s="546"/>
      <c r="BW76" s="546"/>
      <c r="BX76" s="546"/>
      <c r="BY76" s="546"/>
      <c r="BZ76" s="546"/>
      <c r="CA76" s="546"/>
      <c r="CB76" s="546"/>
      <c r="CC76" s="546"/>
      <c r="CD76" s="546"/>
      <c r="CE76" s="546"/>
      <c r="CF76" s="546"/>
      <c r="CG76" s="546"/>
      <c r="CH76" s="546"/>
      <c r="CI76" s="546"/>
      <c r="CJ76" s="546"/>
      <c r="CK76" s="546"/>
      <c r="CL76" s="546"/>
      <c r="CM76" s="546"/>
      <c r="CN76" s="546"/>
      <c r="CO76" s="546"/>
      <c r="CP76" s="546"/>
      <c r="CQ76" s="546"/>
      <c r="CR76" s="546"/>
      <c r="CS76" s="546"/>
      <c r="CT76" s="546"/>
      <c r="CU76" s="546"/>
      <c r="CV76" s="546"/>
      <c r="CW76" s="546"/>
      <c r="CX76" s="546"/>
      <c r="CY76" s="546"/>
      <c r="CZ76" s="546"/>
      <c r="DA76" s="546"/>
      <c r="DB76" s="546"/>
      <c r="DC76" s="546"/>
      <c r="DD76" s="546"/>
      <c r="DE76" s="546"/>
      <c r="DF76" s="546"/>
      <c r="DG76" s="546"/>
      <c r="DH76" s="546"/>
      <c r="DI76" s="546"/>
      <c r="DJ76" s="546"/>
      <c r="DK76" s="546"/>
      <c r="DL76" s="546"/>
      <c r="DM76" s="546"/>
      <c r="DN76" s="546"/>
      <c r="DO76" s="546"/>
      <c r="DP76" s="546"/>
      <c r="DQ76" s="546"/>
      <c r="DR76" s="546"/>
      <c r="DS76" s="546"/>
      <c r="DT76" s="546"/>
      <c r="DU76" s="546"/>
      <c r="DV76" s="546"/>
      <c r="DW76" s="546"/>
      <c r="DX76" s="546"/>
      <c r="DY76" s="546"/>
      <c r="DZ76" s="546"/>
      <c r="EA76" s="546"/>
      <c r="EB76" s="546"/>
      <c r="EC76" s="546"/>
      <c r="ED76" s="546"/>
      <c r="EE76" s="546"/>
      <c r="EF76" s="546"/>
      <c r="EG76" s="546"/>
      <c r="EH76" s="546"/>
      <c r="EI76" s="546"/>
      <c r="EJ76" s="546"/>
      <c r="EK76" s="546"/>
      <c r="EL76" s="546"/>
      <c r="EM76" s="546"/>
      <c r="EN76" s="546"/>
      <c r="EO76" s="546"/>
      <c r="EP76" s="546"/>
      <c r="EQ76" s="546"/>
      <c r="ER76" s="546"/>
      <c r="ES76" s="546"/>
      <c r="ET76" s="546"/>
      <c r="EU76" s="546"/>
      <c r="EV76" s="546"/>
      <c r="EW76" s="546"/>
      <c r="EX76" s="546"/>
      <c r="EY76" s="546"/>
      <c r="EZ76" s="546"/>
      <c r="FA76" s="546"/>
      <c r="FB76" s="546"/>
      <c r="FC76" s="546"/>
      <c r="FD76" s="546"/>
      <c r="FE76" s="546"/>
      <c r="FF76" s="546"/>
      <c r="FG76" s="546"/>
      <c r="FH76" s="546"/>
      <c r="FI76" s="546"/>
    </row>
    <row r="77" spans="6:165" ht="10.5"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546"/>
      <c r="AC77" s="546"/>
      <c r="AD77" s="546"/>
      <c r="AE77" s="546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546"/>
      <c r="BF77" s="546"/>
      <c r="BG77" s="546"/>
      <c r="BH77" s="546"/>
      <c r="BI77" s="546"/>
      <c r="BJ77" s="546"/>
      <c r="BK77" s="546"/>
      <c r="BL77" s="546"/>
      <c r="BM77" s="546"/>
      <c r="BN77" s="546"/>
      <c r="BO77" s="546"/>
      <c r="BP77" s="546"/>
      <c r="BQ77" s="546"/>
      <c r="BR77" s="546"/>
      <c r="BS77" s="546"/>
      <c r="BT77" s="546"/>
      <c r="BU77" s="546"/>
      <c r="BV77" s="546"/>
      <c r="BW77" s="546"/>
      <c r="BX77" s="546"/>
      <c r="BY77" s="546"/>
      <c r="BZ77" s="546"/>
      <c r="CA77" s="546"/>
      <c r="CB77" s="546"/>
      <c r="CC77" s="546"/>
      <c r="CD77" s="546"/>
      <c r="CE77" s="546"/>
      <c r="CF77" s="546"/>
      <c r="CG77" s="546"/>
      <c r="CH77" s="546"/>
      <c r="CI77" s="546"/>
      <c r="CJ77" s="546"/>
      <c r="CK77" s="546"/>
      <c r="CL77" s="546"/>
      <c r="CM77" s="546"/>
      <c r="CN77" s="546"/>
      <c r="CO77" s="546"/>
      <c r="CP77" s="546"/>
      <c r="CQ77" s="546"/>
      <c r="CR77" s="546"/>
      <c r="CS77" s="546"/>
      <c r="CT77" s="546"/>
      <c r="CU77" s="546"/>
      <c r="CV77" s="546"/>
      <c r="CW77" s="546"/>
      <c r="CX77" s="546"/>
      <c r="CY77" s="546"/>
      <c r="CZ77" s="546"/>
      <c r="DA77" s="546"/>
      <c r="DB77" s="546"/>
      <c r="DC77" s="546"/>
      <c r="DD77" s="546"/>
      <c r="DE77" s="546"/>
      <c r="DF77" s="546"/>
      <c r="DG77" s="546"/>
      <c r="DH77" s="546"/>
      <c r="DI77" s="546"/>
      <c r="DJ77" s="546"/>
      <c r="DK77" s="546"/>
      <c r="DL77" s="546"/>
      <c r="DM77" s="546"/>
      <c r="DN77" s="546"/>
      <c r="DO77" s="546"/>
      <c r="DP77" s="546"/>
      <c r="DQ77" s="546"/>
      <c r="DR77" s="546"/>
      <c r="DS77" s="546"/>
      <c r="DT77" s="546"/>
      <c r="DU77" s="546"/>
      <c r="DV77" s="546"/>
      <c r="DW77" s="546"/>
      <c r="DX77" s="546"/>
      <c r="DY77" s="546"/>
      <c r="DZ77" s="546"/>
      <c r="EA77" s="546"/>
      <c r="EB77" s="546"/>
      <c r="EC77" s="546"/>
      <c r="ED77" s="546"/>
      <c r="EE77" s="546"/>
      <c r="EF77" s="546"/>
      <c r="EG77" s="546"/>
      <c r="EH77" s="546"/>
      <c r="EI77" s="546"/>
      <c r="EJ77" s="546"/>
      <c r="EK77" s="546"/>
      <c r="EL77" s="546"/>
      <c r="EM77" s="546"/>
      <c r="EN77" s="546"/>
      <c r="EO77" s="546"/>
      <c r="EP77" s="546"/>
      <c r="EQ77" s="546"/>
      <c r="ER77" s="546"/>
      <c r="ES77" s="546"/>
      <c r="ET77" s="546"/>
      <c r="EU77" s="546"/>
      <c r="EV77" s="546"/>
      <c r="EW77" s="546"/>
      <c r="EX77" s="546"/>
      <c r="EY77" s="546"/>
      <c r="EZ77" s="546"/>
      <c r="FA77" s="546"/>
      <c r="FB77" s="546"/>
      <c r="FC77" s="546"/>
      <c r="FD77" s="546"/>
      <c r="FE77" s="546"/>
      <c r="FF77" s="546"/>
      <c r="FG77" s="546"/>
      <c r="FH77" s="546"/>
      <c r="FI77" s="546"/>
    </row>
    <row r="78" spans="6:165" ht="10.5"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546"/>
      <c r="AC78" s="546"/>
      <c r="AD78" s="546"/>
      <c r="AE78" s="546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546"/>
      <c r="BF78" s="546"/>
      <c r="BG78" s="546"/>
      <c r="BH78" s="546"/>
      <c r="BI78" s="546"/>
      <c r="BJ78" s="546"/>
      <c r="BK78" s="546"/>
      <c r="BL78" s="546"/>
      <c r="BM78" s="546"/>
      <c r="BN78" s="546"/>
      <c r="BO78" s="546"/>
      <c r="BP78" s="546"/>
      <c r="BQ78" s="546"/>
      <c r="BR78" s="546"/>
      <c r="BS78" s="546"/>
      <c r="BT78" s="546"/>
      <c r="BU78" s="546"/>
      <c r="BV78" s="546"/>
      <c r="BW78" s="546"/>
      <c r="BX78" s="546"/>
      <c r="BY78" s="546"/>
      <c r="BZ78" s="546"/>
      <c r="CA78" s="546"/>
      <c r="CB78" s="546"/>
      <c r="CC78" s="546"/>
      <c r="CD78" s="546"/>
      <c r="CE78" s="546"/>
      <c r="CF78" s="546"/>
      <c r="CG78" s="546"/>
      <c r="CH78" s="546"/>
      <c r="CI78" s="546"/>
      <c r="CJ78" s="546"/>
      <c r="CK78" s="546"/>
      <c r="CL78" s="546"/>
      <c r="CM78" s="546"/>
      <c r="CN78" s="546"/>
      <c r="CO78" s="546"/>
      <c r="CP78" s="546"/>
      <c r="CQ78" s="546"/>
      <c r="CR78" s="546"/>
      <c r="CS78" s="546"/>
      <c r="CT78" s="546"/>
      <c r="CU78" s="546"/>
      <c r="CV78" s="546"/>
      <c r="CW78" s="546"/>
      <c r="CX78" s="546"/>
      <c r="CY78" s="546"/>
      <c r="CZ78" s="546"/>
      <c r="DA78" s="546"/>
      <c r="DB78" s="546"/>
      <c r="DC78" s="546"/>
      <c r="DD78" s="546"/>
      <c r="DE78" s="546"/>
      <c r="DF78" s="546"/>
      <c r="DG78" s="546"/>
      <c r="DH78" s="546"/>
      <c r="DI78" s="546"/>
      <c r="DJ78" s="546"/>
      <c r="DK78" s="546"/>
      <c r="DL78" s="546"/>
      <c r="DM78" s="546"/>
      <c r="DN78" s="546"/>
      <c r="DO78" s="546"/>
      <c r="DP78" s="546"/>
      <c r="DQ78" s="546"/>
      <c r="DR78" s="546"/>
      <c r="DS78" s="546"/>
      <c r="DT78" s="546"/>
      <c r="DU78" s="546"/>
      <c r="DV78" s="546"/>
      <c r="DW78" s="546"/>
      <c r="DX78" s="546"/>
      <c r="DY78" s="546"/>
      <c r="DZ78" s="546"/>
      <c r="EA78" s="546"/>
      <c r="EB78" s="546"/>
      <c r="EC78" s="546"/>
      <c r="ED78" s="546"/>
      <c r="EE78" s="546"/>
      <c r="EF78" s="546"/>
      <c r="EG78" s="546"/>
      <c r="EH78" s="546"/>
      <c r="EI78" s="546"/>
      <c r="EJ78" s="546"/>
      <c r="EK78" s="546"/>
      <c r="EL78" s="546"/>
      <c r="EM78" s="546"/>
      <c r="EN78" s="546"/>
      <c r="EO78" s="546"/>
      <c r="EP78" s="546"/>
      <c r="EQ78" s="546"/>
      <c r="ER78" s="546"/>
      <c r="ES78" s="546"/>
      <c r="ET78" s="546"/>
      <c r="EU78" s="546"/>
      <c r="EV78" s="546"/>
      <c r="EW78" s="546"/>
      <c r="EX78" s="546"/>
      <c r="EY78" s="546"/>
      <c r="EZ78" s="546"/>
      <c r="FA78" s="546"/>
      <c r="FB78" s="546"/>
      <c r="FC78" s="546"/>
      <c r="FD78" s="546"/>
      <c r="FE78" s="546"/>
      <c r="FF78" s="546"/>
      <c r="FG78" s="546"/>
      <c r="FH78" s="546"/>
      <c r="FI78" s="546"/>
    </row>
    <row r="79" spans="6:165" ht="10.5"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546"/>
      <c r="AC79" s="546"/>
      <c r="AD79" s="546"/>
      <c r="AE79" s="546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546"/>
      <c r="BF79" s="546"/>
      <c r="BG79" s="546"/>
      <c r="BH79" s="546"/>
      <c r="BI79" s="546"/>
      <c r="BJ79" s="546"/>
      <c r="BK79" s="546"/>
      <c r="BL79" s="546"/>
      <c r="BM79" s="546"/>
      <c r="BN79" s="546"/>
      <c r="BO79" s="546"/>
      <c r="BP79" s="546"/>
      <c r="BQ79" s="546"/>
      <c r="BR79" s="546"/>
      <c r="BS79" s="546"/>
      <c r="BT79" s="546"/>
      <c r="BU79" s="546"/>
      <c r="BV79" s="546"/>
      <c r="BW79" s="546"/>
      <c r="BX79" s="546"/>
      <c r="BY79" s="546"/>
      <c r="BZ79" s="546"/>
      <c r="CA79" s="546"/>
      <c r="CB79" s="546"/>
      <c r="CC79" s="546"/>
      <c r="CD79" s="546"/>
      <c r="CE79" s="546"/>
      <c r="CF79" s="546"/>
      <c r="CG79" s="546"/>
      <c r="CH79" s="546"/>
      <c r="CI79" s="546"/>
      <c r="CJ79" s="546"/>
      <c r="CK79" s="546"/>
      <c r="CL79" s="546"/>
      <c r="CM79" s="546"/>
      <c r="CN79" s="546"/>
      <c r="CO79" s="546"/>
      <c r="CP79" s="546"/>
      <c r="CQ79" s="546"/>
      <c r="CR79" s="546"/>
      <c r="CS79" s="546"/>
      <c r="CT79" s="546"/>
      <c r="CU79" s="546"/>
      <c r="CV79" s="546"/>
      <c r="CW79" s="546"/>
      <c r="CX79" s="546"/>
      <c r="CY79" s="546"/>
      <c r="CZ79" s="546"/>
      <c r="DA79" s="546"/>
      <c r="DB79" s="546"/>
      <c r="DC79" s="546"/>
      <c r="DD79" s="546"/>
      <c r="DE79" s="546"/>
      <c r="DF79" s="546"/>
      <c r="DG79" s="546"/>
      <c r="DH79" s="546"/>
      <c r="DI79" s="546"/>
      <c r="DJ79" s="546"/>
      <c r="DK79" s="546"/>
      <c r="DL79" s="546"/>
      <c r="DM79" s="546"/>
      <c r="DN79" s="546"/>
      <c r="DO79" s="546"/>
      <c r="DP79" s="546"/>
      <c r="DQ79" s="546"/>
      <c r="DR79" s="546"/>
      <c r="DS79" s="546"/>
      <c r="DT79" s="546"/>
      <c r="DU79" s="546"/>
      <c r="DV79" s="546"/>
      <c r="DW79" s="546"/>
      <c r="DX79" s="546"/>
      <c r="DY79" s="546"/>
      <c r="DZ79" s="546"/>
      <c r="EA79" s="546"/>
      <c r="EB79" s="546"/>
      <c r="EC79" s="546"/>
      <c r="ED79" s="546"/>
      <c r="EE79" s="546"/>
      <c r="EF79" s="546"/>
      <c r="EG79" s="546"/>
      <c r="EH79" s="546"/>
      <c r="EI79" s="546"/>
      <c r="EJ79" s="546"/>
      <c r="EK79" s="546"/>
      <c r="EL79" s="546"/>
      <c r="EM79" s="546"/>
      <c r="EN79" s="546"/>
      <c r="EO79" s="546"/>
      <c r="EP79" s="546"/>
      <c r="EQ79" s="546"/>
      <c r="ER79" s="546"/>
      <c r="ES79" s="546"/>
      <c r="ET79" s="546"/>
      <c r="EU79" s="546"/>
      <c r="EV79" s="546"/>
      <c r="EW79" s="546"/>
      <c r="EX79" s="546"/>
      <c r="EY79" s="546"/>
      <c r="EZ79" s="546"/>
      <c r="FA79" s="546"/>
      <c r="FB79" s="546"/>
      <c r="FC79" s="546"/>
      <c r="FD79" s="546"/>
      <c r="FE79" s="546"/>
      <c r="FF79" s="546"/>
      <c r="FG79" s="546"/>
      <c r="FH79" s="546"/>
      <c r="FI79" s="546"/>
    </row>
    <row r="80" spans="6:165" ht="10.5"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546"/>
      <c r="AC80" s="546"/>
      <c r="AD80" s="546"/>
      <c r="AE80" s="546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546"/>
      <c r="BF80" s="546"/>
      <c r="BG80" s="546"/>
      <c r="BH80" s="546"/>
      <c r="BI80" s="546"/>
      <c r="BJ80" s="546"/>
      <c r="BK80" s="546"/>
      <c r="BL80" s="546"/>
      <c r="BM80" s="546"/>
      <c r="BN80" s="546"/>
      <c r="BO80" s="546"/>
      <c r="BP80" s="546"/>
      <c r="BQ80" s="546"/>
      <c r="BR80" s="546"/>
      <c r="BS80" s="546"/>
      <c r="BT80" s="546"/>
      <c r="BU80" s="546"/>
      <c r="BV80" s="546"/>
      <c r="BW80" s="546"/>
      <c r="BX80" s="546"/>
      <c r="BY80" s="546"/>
      <c r="BZ80" s="546"/>
      <c r="CA80" s="546"/>
      <c r="CB80" s="546"/>
      <c r="CC80" s="546"/>
      <c r="CD80" s="546"/>
      <c r="CE80" s="546"/>
      <c r="CF80" s="546"/>
      <c r="CG80" s="546"/>
      <c r="CH80" s="546"/>
      <c r="CI80" s="546"/>
      <c r="CJ80" s="546"/>
      <c r="CK80" s="546"/>
      <c r="CL80" s="546"/>
      <c r="CM80" s="546"/>
      <c r="CN80" s="546"/>
      <c r="CO80" s="546"/>
      <c r="CP80" s="546"/>
      <c r="CQ80" s="546"/>
      <c r="CR80" s="546"/>
      <c r="CS80" s="546"/>
      <c r="CT80" s="546"/>
      <c r="CU80" s="546"/>
      <c r="CV80" s="546"/>
      <c r="CW80" s="546"/>
      <c r="CX80" s="546"/>
      <c r="CY80" s="546"/>
      <c r="CZ80" s="546"/>
      <c r="DA80" s="546"/>
      <c r="DB80" s="546"/>
      <c r="DC80" s="546"/>
      <c r="DD80" s="546"/>
      <c r="DE80" s="546"/>
      <c r="DF80" s="546"/>
      <c r="DG80" s="546"/>
      <c r="DH80" s="546"/>
      <c r="DI80" s="546"/>
      <c r="DJ80" s="546"/>
      <c r="DK80" s="546"/>
      <c r="DL80" s="546"/>
      <c r="DM80" s="546"/>
      <c r="DN80" s="546"/>
      <c r="DO80" s="546"/>
      <c r="DP80" s="546"/>
      <c r="DQ80" s="546"/>
      <c r="DR80" s="546"/>
      <c r="DS80" s="546"/>
      <c r="DT80" s="546"/>
      <c r="DU80" s="546"/>
      <c r="DV80" s="546"/>
      <c r="DW80" s="546"/>
      <c r="DX80" s="546"/>
      <c r="DY80" s="546"/>
      <c r="DZ80" s="546"/>
      <c r="EA80" s="546"/>
      <c r="EB80" s="546"/>
      <c r="EC80" s="546"/>
      <c r="ED80" s="546"/>
      <c r="EE80" s="546"/>
      <c r="EF80" s="546"/>
      <c r="EG80" s="546"/>
      <c r="EH80" s="546"/>
      <c r="EI80" s="546"/>
      <c r="EJ80" s="546"/>
      <c r="EK80" s="546"/>
      <c r="EL80" s="546"/>
      <c r="EM80" s="546"/>
      <c r="EN80" s="546"/>
      <c r="EO80" s="546"/>
      <c r="EP80" s="546"/>
      <c r="EQ80" s="546"/>
      <c r="ER80" s="546"/>
      <c r="ES80" s="546"/>
      <c r="ET80" s="546"/>
      <c r="EU80" s="546"/>
      <c r="EV80" s="546"/>
      <c r="EW80" s="546"/>
      <c r="EX80" s="546"/>
      <c r="EY80" s="546"/>
      <c r="EZ80" s="546"/>
      <c r="FA80" s="546"/>
      <c r="FB80" s="546"/>
      <c r="FC80" s="546"/>
      <c r="FD80" s="546"/>
      <c r="FE80" s="546"/>
      <c r="FF80" s="546"/>
      <c r="FG80" s="546"/>
      <c r="FH80" s="546"/>
      <c r="FI80" s="546"/>
    </row>
    <row r="81" spans="6:165" ht="10.5"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546"/>
      <c r="AC81" s="546"/>
      <c r="AD81" s="546"/>
      <c r="AE81" s="546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546"/>
      <c r="BF81" s="546"/>
      <c r="BG81" s="546"/>
      <c r="BH81" s="546"/>
      <c r="BI81" s="546"/>
      <c r="BJ81" s="546"/>
      <c r="BK81" s="546"/>
      <c r="BL81" s="546"/>
      <c r="BM81" s="546"/>
      <c r="BN81" s="546"/>
      <c r="BO81" s="546"/>
      <c r="BP81" s="546"/>
      <c r="BQ81" s="546"/>
      <c r="BR81" s="546"/>
      <c r="BS81" s="546"/>
      <c r="BT81" s="546"/>
      <c r="BU81" s="546"/>
      <c r="BV81" s="546"/>
      <c r="BW81" s="546"/>
      <c r="BX81" s="546"/>
      <c r="BY81" s="546"/>
      <c r="BZ81" s="546"/>
      <c r="CA81" s="546"/>
      <c r="CB81" s="546"/>
      <c r="CC81" s="546"/>
      <c r="CD81" s="546"/>
      <c r="CE81" s="546"/>
      <c r="CF81" s="546"/>
      <c r="CG81" s="546"/>
      <c r="CH81" s="546"/>
      <c r="CI81" s="546"/>
      <c r="CJ81" s="546"/>
      <c r="CK81" s="546"/>
      <c r="CL81" s="546"/>
      <c r="CM81" s="546"/>
      <c r="CN81" s="546"/>
      <c r="CO81" s="546"/>
      <c r="CP81" s="546"/>
      <c r="CQ81" s="546"/>
      <c r="CR81" s="546"/>
      <c r="CS81" s="546"/>
      <c r="CT81" s="546"/>
      <c r="CU81" s="546"/>
      <c r="CV81" s="546"/>
      <c r="CW81" s="546"/>
      <c r="CX81" s="546"/>
      <c r="CY81" s="546"/>
      <c r="CZ81" s="546"/>
      <c r="DA81" s="546"/>
      <c r="DB81" s="546"/>
      <c r="DC81" s="546"/>
      <c r="DD81" s="546"/>
      <c r="DE81" s="546"/>
      <c r="DF81" s="546"/>
      <c r="DG81" s="546"/>
      <c r="DH81" s="546"/>
      <c r="DI81" s="546"/>
      <c r="DJ81" s="546"/>
      <c r="DK81" s="546"/>
      <c r="DL81" s="546"/>
      <c r="DM81" s="546"/>
      <c r="DN81" s="546"/>
      <c r="DO81" s="546"/>
      <c r="DP81" s="546"/>
      <c r="DQ81" s="546"/>
      <c r="DR81" s="546"/>
      <c r="DS81" s="546"/>
      <c r="DT81" s="546"/>
      <c r="DU81" s="546"/>
      <c r="DV81" s="546"/>
      <c r="DW81" s="546"/>
      <c r="DX81" s="546"/>
      <c r="DY81" s="546"/>
      <c r="DZ81" s="546"/>
      <c r="EA81" s="546"/>
      <c r="EB81" s="546"/>
      <c r="EC81" s="546"/>
      <c r="ED81" s="546"/>
      <c r="EE81" s="546"/>
      <c r="EF81" s="546"/>
      <c r="EG81" s="546"/>
      <c r="EH81" s="546"/>
      <c r="EI81" s="546"/>
      <c r="EJ81" s="546"/>
      <c r="EK81" s="546"/>
      <c r="EL81" s="546"/>
      <c r="EM81" s="546"/>
      <c r="EN81" s="546"/>
      <c r="EO81" s="546"/>
      <c r="EP81" s="546"/>
      <c r="EQ81" s="546"/>
      <c r="ER81" s="546"/>
      <c r="ES81" s="546"/>
      <c r="ET81" s="546"/>
      <c r="EU81" s="546"/>
      <c r="EV81" s="546"/>
      <c r="EW81" s="546"/>
      <c r="EX81" s="546"/>
      <c r="EY81" s="546"/>
      <c r="EZ81" s="546"/>
      <c r="FA81" s="546"/>
      <c r="FB81" s="546"/>
      <c r="FC81" s="546"/>
      <c r="FD81" s="546"/>
      <c r="FE81" s="546"/>
      <c r="FF81" s="546"/>
      <c r="FG81" s="546"/>
      <c r="FH81" s="546"/>
      <c r="FI81" s="546"/>
    </row>
    <row r="82" spans="6:165" ht="10.5"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546"/>
      <c r="AC82" s="546"/>
      <c r="AD82" s="546"/>
      <c r="AE82" s="546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546"/>
      <c r="BF82" s="546"/>
      <c r="BG82" s="546"/>
      <c r="BH82" s="546"/>
      <c r="BI82" s="546"/>
      <c r="BJ82" s="546"/>
      <c r="BK82" s="546"/>
      <c r="BL82" s="546"/>
      <c r="BM82" s="546"/>
      <c r="BN82" s="546"/>
      <c r="BO82" s="546"/>
      <c r="BP82" s="546"/>
      <c r="BQ82" s="546"/>
      <c r="BR82" s="546"/>
      <c r="BS82" s="546"/>
      <c r="BT82" s="546"/>
      <c r="BU82" s="546"/>
      <c r="BV82" s="546"/>
      <c r="BW82" s="546"/>
      <c r="BX82" s="546"/>
      <c r="BY82" s="546"/>
      <c r="BZ82" s="546"/>
      <c r="CA82" s="546"/>
      <c r="CB82" s="546"/>
      <c r="CC82" s="546"/>
      <c r="CD82" s="546"/>
      <c r="CE82" s="546"/>
      <c r="CF82" s="546"/>
      <c r="CG82" s="546"/>
      <c r="CH82" s="546"/>
      <c r="CI82" s="546"/>
      <c r="CJ82" s="546"/>
      <c r="CK82" s="546"/>
      <c r="CL82" s="546"/>
      <c r="CM82" s="546"/>
      <c r="CN82" s="546"/>
      <c r="CO82" s="546"/>
      <c r="CP82" s="546"/>
      <c r="CQ82" s="546"/>
      <c r="CR82" s="546"/>
      <c r="CS82" s="546"/>
      <c r="CT82" s="546"/>
      <c r="CU82" s="546"/>
      <c r="CV82" s="546"/>
      <c r="CW82" s="546"/>
      <c r="CX82" s="546"/>
      <c r="CY82" s="546"/>
      <c r="CZ82" s="546"/>
      <c r="DA82" s="546"/>
      <c r="DB82" s="546"/>
      <c r="DC82" s="546"/>
      <c r="DD82" s="546"/>
      <c r="DE82" s="546"/>
      <c r="DF82" s="546"/>
      <c r="DG82" s="546"/>
      <c r="DH82" s="546"/>
      <c r="DI82" s="546"/>
      <c r="DJ82" s="546"/>
      <c r="DK82" s="546"/>
      <c r="DL82" s="546"/>
      <c r="DM82" s="546"/>
      <c r="DN82" s="546"/>
      <c r="DO82" s="546"/>
      <c r="DP82" s="546"/>
      <c r="DQ82" s="546"/>
      <c r="DR82" s="546"/>
      <c r="DS82" s="546"/>
      <c r="DT82" s="546"/>
      <c r="DU82" s="546"/>
      <c r="DV82" s="546"/>
      <c r="DW82" s="546"/>
      <c r="DX82" s="546"/>
      <c r="DY82" s="546"/>
      <c r="DZ82" s="546"/>
      <c r="EA82" s="546"/>
      <c r="EB82" s="546"/>
      <c r="EC82" s="546"/>
      <c r="ED82" s="546"/>
      <c r="EE82" s="546"/>
      <c r="EF82" s="546"/>
      <c r="EG82" s="546"/>
      <c r="EH82" s="546"/>
      <c r="EI82" s="546"/>
      <c r="EJ82" s="546"/>
      <c r="EK82" s="546"/>
      <c r="EL82" s="546"/>
      <c r="EM82" s="546"/>
      <c r="EN82" s="546"/>
      <c r="EO82" s="546"/>
      <c r="EP82" s="546"/>
      <c r="EQ82" s="546"/>
      <c r="ER82" s="546"/>
      <c r="ES82" s="546"/>
      <c r="ET82" s="546"/>
      <c r="EU82" s="546"/>
      <c r="EV82" s="546"/>
      <c r="EW82" s="546"/>
      <c r="EX82" s="546"/>
      <c r="EY82" s="546"/>
      <c r="EZ82" s="546"/>
      <c r="FA82" s="546"/>
      <c r="FB82" s="546"/>
      <c r="FC82" s="546"/>
      <c r="FD82" s="546"/>
      <c r="FE82" s="546"/>
      <c r="FF82" s="546"/>
      <c r="FG82" s="546"/>
      <c r="FH82" s="546"/>
      <c r="FI82" s="546"/>
    </row>
    <row r="83" spans="6:165" ht="10.5"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546"/>
      <c r="AC83" s="546"/>
      <c r="AD83" s="546"/>
      <c r="AE83" s="546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546"/>
      <c r="BF83" s="546"/>
      <c r="BG83" s="546"/>
      <c r="BH83" s="546"/>
      <c r="BI83" s="546"/>
      <c r="BJ83" s="546"/>
      <c r="BK83" s="546"/>
      <c r="BL83" s="546"/>
      <c r="BM83" s="546"/>
      <c r="BN83" s="546"/>
      <c r="BO83" s="546"/>
      <c r="BP83" s="546"/>
      <c r="BQ83" s="546"/>
      <c r="BR83" s="546"/>
      <c r="BS83" s="546"/>
      <c r="BT83" s="546"/>
      <c r="BU83" s="546"/>
      <c r="BV83" s="546"/>
      <c r="BW83" s="546"/>
      <c r="BX83" s="546"/>
      <c r="BY83" s="546"/>
      <c r="BZ83" s="546"/>
      <c r="CA83" s="546"/>
      <c r="CB83" s="546"/>
      <c r="CC83" s="546"/>
      <c r="CD83" s="546"/>
      <c r="CE83" s="546"/>
      <c r="CF83" s="546"/>
      <c r="CG83" s="546"/>
      <c r="CH83" s="546"/>
      <c r="CI83" s="546"/>
      <c r="CJ83" s="546"/>
      <c r="CK83" s="546"/>
      <c r="CL83" s="546"/>
      <c r="CM83" s="546"/>
      <c r="CN83" s="546"/>
      <c r="CO83" s="546"/>
      <c r="CP83" s="546"/>
      <c r="CQ83" s="546"/>
      <c r="CR83" s="546"/>
      <c r="CS83" s="546"/>
      <c r="CT83" s="546"/>
      <c r="CU83" s="546"/>
      <c r="CV83" s="546"/>
      <c r="CW83" s="546"/>
      <c r="CX83" s="546"/>
      <c r="CY83" s="546"/>
      <c r="CZ83" s="546"/>
      <c r="DA83" s="546"/>
      <c r="DB83" s="546"/>
      <c r="DC83" s="546"/>
      <c r="DD83" s="546"/>
      <c r="DE83" s="546"/>
      <c r="DF83" s="546"/>
      <c r="DG83" s="546"/>
      <c r="DH83" s="546"/>
      <c r="DI83" s="546"/>
      <c r="DJ83" s="546"/>
      <c r="DK83" s="546"/>
      <c r="DL83" s="546"/>
      <c r="DM83" s="546"/>
      <c r="DN83" s="546"/>
      <c r="DO83" s="546"/>
      <c r="DP83" s="546"/>
      <c r="DQ83" s="546"/>
      <c r="DR83" s="546"/>
      <c r="DS83" s="546"/>
      <c r="DT83" s="546"/>
      <c r="DU83" s="546"/>
      <c r="DV83" s="546"/>
      <c r="DW83" s="546"/>
      <c r="DX83" s="546"/>
      <c r="DY83" s="546"/>
      <c r="DZ83" s="546"/>
      <c r="EA83" s="546"/>
      <c r="EB83" s="546"/>
      <c r="EC83" s="546"/>
      <c r="ED83" s="546"/>
      <c r="EE83" s="546"/>
      <c r="EF83" s="546"/>
      <c r="EG83" s="546"/>
      <c r="EH83" s="546"/>
      <c r="EI83" s="546"/>
      <c r="EJ83" s="546"/>
      <c r="EK83" s="546"/>
      <c r="EL83" s="546"/>
      <c r="EM83" s="546"/>
      <c r="EN83" s="546"/>
      <c r="EO83" s="546"/>
      <c r="EP83" s="546"/>
      <c r="EQ83" s="546"/>
      <c r="ER83" s="546"/>
      <c r="ES83" s="546"/>
      <c r="ET83" s="546"/>
      <c r="EU83" s="546"/>
      <c r="EV83" s="546"/>
      <c r="EW83" s="546"/>
      <c r="EX83" s="546"/>
      <c r="EY83" s="546"/>
      <c r="EZ83" s="546"/>
      <c r="FA83" s="546"/>
      <c r="FB83" s="546"/>
      <c r="FC83" s="546"/>
      <c r="FD83" s="546"/>
      <c r="FE83" s="546"/>
      <c r="FF83" s="546"/>
      <c r="FG83" s="546"/>
      <c r="FH83" s="546"/>
      <c r="FI83" s="546"/>
    </row>
    <row r="84" spans="6:165" ht="10.5"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546"/>
      <c r="AC84" s="546"/>
      <c r="AD84" s="546"/>
      <c r="AE84" s="546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546"/>
      <c r="BF84" s="546"/>
      <c r="BG84" s="546"/>
      <c r="BH84" s="546"/>
      <c r="BI84" s="546"/>
      <c r="BJ84" s="546"/>
      <c r="BK84" s="546"/>
      <c r="BL84" s="546"/>
      <c r="BM84" s="546"/>
      <c r="BN84" s="546"/>
      <c r="BO84" s="546"/>
      <c r="BP84" s="546"/>
      <c r="BQ84" s="546"/>
      <c r="BR84" s="546"/>
      <c r="BS84" s="546"/>
      <c r="BT84" s="546"/>
      <c r="BU84" s="546"/>
      <c r="BV84" s="546"/>
      <c r="BW84" s="546"/>
      <c r="BX84" s="546"/>
      <c r="BY84" s="546"/>
      <c r="BZ84" s="546"/>
      <c r="CA84" s="546"/>
      <c r="CB84" s="546"/>
      <c r="CC84" s="546"/>
      <c r="CD84" s="546"/>
      <c r="CE84" s="546"/>
      <c r="CF84" s="546"/>
      <c r="CG84" s="546"/>
      <c r="CH84" s="546"/>
      <c r="CI84" s="546"/>
      <c r="CJ84" s="546"/>
      <c r="CK84" s="546"/>
      <c r="CL84" s="546"/>
      <c r="CM84" s="546"/>
      <c r="CN84" s="546"/>
      <c r="CO84" s="546"/>
      <c r="CP84" s="546"/>
      <c r="CQ84" s="546"/>
      <c r="CR84" s="546"/>
      <c r="CS84" s="546"/>
      <c r="CT84" s="546"/>
      <c r="CU84" s="546"/>
      <c r="CV84" s="546"/>
      <c r="CW84" s="546"/>
      <c r="CX84" s="546"/>
      <c r="CY84" s="546"/>
      <c r="CZ84" s="546"/>
      <c r="DA84" s="546"/>
      <c r="DB84" s="546"/>
      <c r="DC84" s="546"/>
      <c r="DD84" s="546"/>
      <c r="DE84" s="546"/>
      <c r="DF84" s="546"/>
      <c r="DG84" s="546"/>
      <c r="DH84" s="546"/>
      <c r="DI84" s="546"/>
      <c r="DJ84" s="546"/>
      <c r="DK84" s="546"/>
      <c r="DL84" s="546"/>
      <c r="DM84" s="546"/>
      <c r="DN84" s="546"/>
      <c r="DO84" s="546"/>
      <c r="DP84" s="546"/>
      <c r="DQ84" s="546"/>
      <c r="DR84" s="546"/>
      <c r="DS84" s="546"/>
      <c r="DT84" s="546"/>
      <c r="DU84" s="546"/>
      <c r="DV84" s="546"/>
      <c r="DW84" s="546"/>
      <c r="DX84" s="546"/>
      <c r="DY84" s="546"/>
      <c r="DZ84" s="546"/>
      <c r="EA84" s="546"/>
      <c r="EB84" s="546"/>
      <c r="EC84" s="546"/>
      <c r="ED84" s="546"/>
      <c r="EE84" s="546"/>
      <c r="EF84" s="546"/>
      <c r="EG84" s="546"/>
      <c r="EH84" s="546"/>
      <c r="EI84" s="546"/>
      <c r="EJ84" s="546"/>
      <c r="EK84" s="546"/>
      <c r="EL84" s="546"/>
      <c r="EM84" s="546"/>
      <c r="EN84" s="546"/>
      <c r="EO84" s="546"/>
      <c r="EP84" s="546"/>
      <c r="EQ84" s="546"/>
      <c r="ER84" s="546"/>
      <c r="ES84" s="546"/>
      <c r="ET84" s="546"/>
      <c r="EU84" s="546"/>
      <c r="EV84" s="546"/>
      <c r="EW84" s="546"/>
      <c r="EX84" s="546"/>
      <c r="EY84" s="546"/>
      <c r="EZ84" s="546"/>
      <c r="FA84" s="546"/>
      <c r="FB84" s="546"/>
      <c r="FC84" s="546"/>
      <c r="FD84" s="546"/>
      <c r="FE84" s="546"/>
      <c r="FF84" s="546"/>
      <c r="FG84" s="546"/>
      <c r="FH84" s="546"/>
      <c r="FI84" s="546"/>
    </row>
    <row r="85" spans="6:165" ht="10.5"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546"/>
      <c r="AC85" s="546"/>
      <c r="AD85" s="546"/>
      <c r="AE85" s="546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267"/>
      <c r="BB85" s="267"/>
      <c r="BC85" s="267"/>
      <c r="BD85" s="267"/>
      <c r="BE85" s="546"/>
      <c r="BF85" s="546"/>
      <c r="BG85" s="546"/>
      <c r="BH85" s="546"/>
      <c r="BI85" s="546"/>
      <c r="BJ85" s="546"/>
      <c r="BK85" s="546"/>
      <c r="BL85" s="546"/>
      <c r="BM85" s="546"/>
      <c r="BN85" s="546"/>
      <c r="BO85" s="546"/>
      <c r="BP85" s="546"/>
      <c r="BQ85" s="546"/>
      <c r="BR85" s="546"/>
      <c r="BS85" s="546"/>
      <c r="BT85" s="546"/>
      <c r="BU85" s="546"/>
      <c r="BV85" s="546"/>
      <c r="BW85" s="546"/>
      <c r="BX85" s="546"/>
      <c r="BY85" s="546"/>
      <c r="BZ85" s="546"/>
      <c r="CA85" s="546"/>
      <c r="CB85" s="546"/>
      <c r="CC85" s="546"/>
      <c r="CD85" s="546"/>
      <c r="CE85" s="546"/>
      <c r="CF85" s="546"/>
      <c r="CG85" s="546"/>
      <c r="CH85" s="546"/>
      <c r="CI85" s="546"/>
      <c r="CJ85" s="546"/>
      <c r="CK85" s="546"/>
      <c r="CL85" s="546"/>
      <c r="CM85" s="546"/>
      <c r="CN85" s="546"/>
      <c r="CO85" s="546"/>
      <c r="CP85" s="546"/>
      <c r="CQ85" s="546"/>
      <c r="CR85" s="546"/>
      <c r="CS85" s="546"/>
      <c r="CT85" s="546"/>
      <c r="CU85" s="546"/>
      <c r="CV85" s="546"/>
      <c r="CW85" s="546"/>
      <c r="CX85" s="546"/>
      <c r="CY85" s="546"/>
      <c r="CZ85" s="546"/>
      <c r="DA85" s="546"/>
      <c r="DB85" s="546"/>
      <c r="DC85" s="546"/>
      <c r="DD85" s="546"/>
      <c r="DE85" s="546"/>
      <c r="DF85" s="546"/>
      <c r="DG85" s="546"/>
      <c r="DH85" s="546"/>
      <c r="DI85" s="546"/>
      <c r="DJ85" s="546"/>
      <c r="DK85" s="546"/>
      <c r="DL85" s="546"/>
      <c r="DM85" s="546"/>
      <c r="DN85" s="546"/>
      <c r="DO85" s="546"/>
      <c r="DP85" s="546"/>
      <c r="DQ85" s="546"/>
      <c r="DR85" s="546"/>
      <c r="DS85" s="546"/>
      <c r="DT85" s="546"/>
      <c r="DU85" s="546"/>
      <c r="DV85" s="546"/>
      <c r="DW85" s="546"/>
      <c r="DX85" s="546"/>
      <c r="DY85" s="546"/>
      <c r="DZ85" s="546"/>
      <c r="EA85" s="546"/>
      <c r="EB85" s="546"/>
      <c r="EC85" s="546"/>
      <c r="ED85" s="546"/>
      <c r="EE85" s="546"/>
      <c r="EF85" s="546"/>
      <c r="EG85" s="546"/>
      <c r="EH85" s="546"/>
      <c r="EI85" s="546"/>
      <c r="EJ85" s="546"/>
      <c r="EK85" s="546"/>
      <c r="EL85" s="546"/>
      <c r="EM85" s="546"/>
      <c r="EN85" s="546"/>
      <c r="EO85" s="546"/>
      <c r="EP85" s="546"/>
      <c r="EQ85" s="546"/>
      <c r="ER85" s="546"/>
      <c r="ES85" s="546"/>
      <c r="ET85" s="546"/>
      <c r="EU85" s="546"/>
      <c r="EV85" s="546"/>
      <c r="EW85" s="546"/>
      <c r="EX85" s="546"/>
      <c r="EY85" s="546"/>
      <c r="EZ85" s="546"/>
      <c r="FA85" s="546"/>
      <c r="FB85" s="546"/>
      <c r="FC85" s="546"/>
      <c r="FD85" s="546"/>
      <c r="FE85" s="546"/>
      <c r="FF85" s="546"/>
      <c r="FG85" s="546"/>
      <c r="FH85" s="546"/>
      <c r="FI85" s="546"/>
    </row>
    <row r="86" spans="6:165" ht="10.5"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546"/>
      <c r="AC86" s="546"/>
      <c r="AD86" s="546"/>
      <c r="AE86" s="546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546"/>
      <c r="BF86" s="546"/>
      <c r="BG86" s="546"/>
      <c r="BH86" s="546"/>
      <c r="BI86" s="546"/>
      <c r="BJ86" s="546"/>
      <c r="BK86" s="546"/>
      <c r="BL86" s="546"/>
      <c r="BM86" s="546"/>
      <c r="BN86" s="546"/>
      <c r="BO86" s="546"/>
      <c r="BP86" s="546"/>
      <c r="BQ86" s="546"/>
      <c r="BR86" s="546"/>
      <c r="BS86" s="546"/>
      <c r="BT86" s="546"/>
      <c r="BU86" s="546"/>
      <c r="BV86" s="546"/>
      <c r="BW86" s="546"/>
      <c r="BX86" s="546"/>
      <c r="BY86" s="546"/>
      <c r="BZ86" s="546"/>
      <c r="CA86" s="546"/>
      <c r="CB86" s="546"/>
      <c r="CC86" s="546"/>
      <c r="CD86" s="546"/>
      <c r="CE86" s="546"/>
      <c r="CF86" s="546"/>
      <c r="CG86" s="546"/>
      <c r="CH86" s="546"/>
      <c r="CI86" s="546"/>
      <c r="CJ86" s="546"/>
      <c r="CK86" s="546"/>
      <c r="CL86" s="546"/>
      <c r="CM86" s="546"/>
      <c r="CN86" s="546"/>
      <c r="CO86" s="546"/>
      <c r="CP86" s="546"/>
      <c r="CQ86" s="546"/>
      <c r="CR86" s="546"/>
      <c r="CS86" s="546"/>
      <c r="CT86" s="546"/>
      <c r="CU86" s="546"/>
      <c r="CV86" s="546"/>
      <c r="CW86" s="546"/>
      <c r="CX86" s="546"/>
      <c r="CY86" s="546"/>
      <c r="CZ86" s="546"/>
      <c r="DA86" s="546"/>
      <c r="DB86" s="546"/>
      <c r="DC86" s="546"/>
      <c r="DD86" s="546"/>
      <c r="DE86" s="546"/>
      <c r="DF86" s="546"/>
      <c r="DG86" s="546"/>
      <c r="DH86" s="546"/>
      <c r="DI86" s="546"/>
      <c r="DJ86" s="546"/>
      <c r="DK86" s="546"/>
      <c r="DL86" s="546"/>
      <c r="DM86" s="546"/>
      <c r="DN86" s="546"/>
      <c r="DO86" s="546"/>
      <c r="DP86" s="546"/>
      <c r="DQ86" s="546"/>
      <c r="DR86" s="546"/>
      <c r="DS86" s="546"/>
      <c r="DT86" s="546"/>
      <c r="DU86" s="546"/>
      <c r="DV86" s="546"/>
      <c r="DW86" s="546"/>
      <c r="DX86" s="546"/>
      <c r="DY86" s="546"/>
      <c r="DZ86" s="546"/>
      <c r="EA86" s="546"/>
      <c r="EB86" s="546"/>
      <c r="EC86" s="546"/>
      <c r="ED86" s="546"/>
      <c r="EE86" s="546"/>
      <c r="EF86" s="546"/>
      <c r="EG86" s="546"/>
      <c r="EH86" s="546"/>
      <c r="EI86" s="546"/>
      <c r="EJ86" s="546"/>
      <c r="EK86" s="546"/>
      <c r="EL86" s="546"/>
      <c r="EM86" s="546"/>
      <c r="EN86" s="546"/>
      <c r="EO86" s="546"/>
      <c r="EP86" s="546"/>
      <c r="EQ86" s="546"/>
      <c r="ER86" s="546"/>
      <c r="ES86" s="546"/>
      <c r="ET86" s="546"/>
      <c r="EU86" s="546"/>
      <c r="EV86" s="546"/>
      <c r="EW86" s="546"/>
      <c r="EX86" s="546"/>
      <c r="EY86" s="546"/>
      <c r="EZ86" s="546"/>
      <c r="FA86" s="546"/>
      <c r="FB86" s="546"/>
      <c r="FC86" s="546"/>
      <c r="FD86" s="546"/>
      <c r="FE86" s="546"/>
      <c r="FF86" s="546"/>
      <c r="FG86" s="546"/>
      <c r="FH86" s="546"/>
      <c r="FI86" s="546"/>
    </row>
    <row r="87" spans="6:165" ht="10.5"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546"/>
      <c r="AC87" s="546"/>
      <c r="AD87" s="546"/>
      <c r="AE87" s="546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546"/>
      <c r="BF87" s="546"/>
      <c r="BG87" s="546"/>
      <c r="BH87" s="546"/>
      <c r="BI87" s="546"/>
      <c r="BJ87" s="546"/>
      <c r="BK87" s="546"/>
      <c r="BL87" s="546"/>
      <c r="BM87" s="546"/>
      <c r="BN87" s="546"/>
      <c r="BO87" s="546"/>
      <c r="BP87" s="546"/>
      <c r="BQ87" s="546"/>
      <c r="BR87" s="546"/>
      <c r="BS87" s="546"/>
      <c r="BT87" s="546"/>
      <c r="BU87" s="546"/>
      <c r="BV87" s="546"/>
      <c r="BW87" s="546"/>
      <c r="BX87" s="546"/>
      <c r="BY87" s="546"/>
      <c r="BZ87" s="546"/>
      <c r="CA87" s="546"/>
      <c r="CB87" s="546"/>
      <c r="CC87" s="546"/>
      <c r="CD87" s="546"/>
      <c r="CE87" s="546"/>
      <c r="CF87" s="546"/>
      <c r="CG87" s="546"/>
      <c r="CH87" s="546"/>
      <c r="CI87" s="546"/>
      <c r="CJ87" s="546"/>
      <c r="CK87" s="546"/>
      <c r="CL87" s="546"/>
      <c r="CM87" s="546"/>
      <c r="CN87" s="546"/>
      <c r="CO87" s="546"/>
      <c r="CP87" s="546"/>
      <c r="CQ87" s="546"/>
      <c r="CR87" s="546"/>
      <c r="CS87" s="546"/>
      <c r="CT87" s="546"/>
      <c r="CU87" s="546"/>
      <c r="CV87" s="546"/>
      <c r="CW87" s="546"/>
      <c r="CX87" s="546"/>
      <c r="CY87" s="546"/>
      <c r="CZ87" s="546"/>
      <c r="DA87" s="546"/>
      <c r="DB87" s="546"/>
      <c r="DC87" s="546"/>
      <c r="DD87" s="546"/>
      <c r="DE87" s="546"/>
      <c r="DF87" s="546"/>
      <c r="DG87" s="546"/>
      <c r="DH87" s="546"/>
      <c r="DI87" s="546"/>
      <c r="DJ87" s="546"/>
      <c r="DK87" s="546"/>
      <c r="DL87" s="546"/>
      <c r="DM87" s="546"/>
      <c r="DN87" s="546"/>
      <c r="DO87" s="546"/>
      <c r="DP87" s="546"/>
      <c r="DQ87" s="546"/>
      <c r="DR87" s="546"/>
      <c r="DS87" s="546"/>
      <c r="DT87" s="546"/>
      <c r="DU87" s="546"/>
      <c r="DV87" s="546"/>
      <c r="DW87" s="546"/>
      <c r="DX87" s="546"/>
      <c r="DY87" s="546"/>
      <c r="DZ87" s="546"/>
      <c r="EA87" s="546"/>
      <c r="EB87" s="546"/>
      <c r="EC87" s="546"/>
      <c r="ED87" s="546"/>
      <c r="EE87" s="546"/>
      <c r="EF87" s="546"/>
      <c r="EG87" s="546"/>
      <c r="EH87" s="546"/>
      <c r="EI87" s="546"/>
      <c r="EJ87" s="546"/>
      <c r="EK87" s="546"/>
      <c r="EL87" s="546"/>
      <c r="EM87" s="546"/>
      <c r="EN87" s="546"/>
      <c r="EO87" s="546"/>
      <c r="EP87" s="546"/>
      <c r="EQ87" s="546"/>
      <c r="ER87" s="546"/>
      <c r="ES87" s="546"/>
      <c r="ET87" s="546"/>
      <c r="EU87" s="546"/>
      <c r="EV87" s="546"/>
      <c r="EW87" s="546"/>
      <c r="EX87" s="546"/>
      <c r="EY87" s="546"/>
      <c r="EZ87" s="546"/>
      <c r="FA87" s="546"/>
      <c r="FB87" s="546"/>
      <c r="FC87" s="546"/>
      <c r="FD87" s="546"/>
      <c r="FE87" s="546"/>
      <c r="FF87" s="546"/>
      <c r="FG87" s="546"/>
      <c r="FH87" s="546"/>
      <c r="FI87" s="546"/>
    </row>
    <row r="88" spans="6:165" ht="10.5"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546"/>
      <c r="AC88" s="546"/>
      <c r="AD88" s="546"/>
      <c r="AE88" s="546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546"/>
      <c r="BF88" s="546"/>
      <c r="BG88" s="546"/>
      <c r="BH88" s="546"/>
      <c r="BI88" s="546"/>
      <c r="BJ88" s="546"/>
      <c r="BK88" s="546"/>
      <c r="BL88" s="546"/>
      <c r="BM88" s="546"/>
      <c r="BN88" s="546"/>
      <c r="BO88" s="546"/>
      <c r="BP88" s="546"/>
      <c r="BQ88" s="546"/>
      <c r="BR88" s="546"/>
      <c r="BS88" s="546"/>
      <c r="BT88" s="546"/>
      <c r="BU88" s="546"/>
      <c r="BV88" s="546"/>
      <c r="BW88" s="546"/>
      <c r="BX88" s="546"/>
      <c r="BY88" s="546"/>
      <c r="BZ88" s="546"/>
      <c r="CA88" s="546"/>
      <c r="CB88" s="546"/>
      <c r="CC88" s="546"/>
      <c r="CD88" s="546"/>
      <c r="CE88" s="546"/>
      <c r="CF88" s="546"/>
      <c r="CG88" s="546"/>
      <c r="CH88" s="546"/>
      <c r="CI88" s="546"/>
      <c r="CJ88" s="546"/>
      <c r="CK88" s="546"/>
      <c r="CL88" s="546"/>
      <c r="CM88" s="546"/>
      <c r="CN88" s="546"/>
      <c r="CO88" s="546"/>
      <c r="CP88" s="546"/>
      <c r="CQ88" s="546"/>
      <c r="CR88" s="546"/>
      <c r="CS88" s="546"/>
      <c r="CT88" s="546"/>
      <c r="CU88" s="546"/>
      <c r="CV88" s="546"/>
      <c r="CW88" s="546"/>
      <c r="CX88" s="546"/>
      <c r="CY88" s="546"/>
      <c r="CZ88" s="546"/>
      <c r="DA88" s="546"/>
      <c r="DB88" s="546"/>
      <c r="DC88" s="546"/>
      <c r="DD88" s="546"/>
      <c r="DE88" s="546"/>
      <c r="DF88" s="546"/>
      <c r="DG88" s="546"/>
      <c r="DH88" s="546"/>
      <c r="DI88" s="546"/>
      <c r="DJ88" s="546"/>
      <c r="DK88" s="546"/>
      <c r="DL88" s="546"/>
      <c r="DM88" s="546"/>
      <c r="DN88" s="546"/>
      <c r="DO88" s="546"/>
      <c r="DP88" s="546"/>
      <c r="DQ88" s="546"/>
      <c r="DR88" s="546"/>
      <c r="DS88" s="546"/>
      <c r="DT88" s="546"/>
      <c r="DU88" s="546"/>
      <c r="DV88" s="546"/>
      <c r="DW88" s="546"/>
      <c r="DX88" s="546"/>
      <c r="DY88" s="546"/>
      <c r="DZ88" s="546"/>
      <c r="EA88" s="546"/>
      <c r="EB88" s="546"/>
      <c r="EC88" s="546"/>
      <c r="ED88" s="546"/>
      <c r="EE88" s="546"/>
      <c r="EF88" s="546"/>
      <c r="EG88" s="546"/>
      <c r="EH88" s="546"/>
      <c r="EI88" s="546"/>
      <c r="EJ88" s="546"/>
      <c r="EK88" s="546"/>
      <c r="EL88" s="546"/>
      <c r="EM88" s="546"/>
      <c r="EN88" s="546"/>
      <c r="EO88" s="546"/>
      <c r="EP88" s="546"/>
      <c r="EQ88" s="546"/>
      <c r="ER88" s="546"/>
      <c r="ES88" s="546"/>
      <c r="ET88" s="546"/>
      <c r="EU88" s="546"/>
      <c r="EV88" s="546"/>
      <c r="EW88" s="546"/>
      <c r="EX88" s="546"/>
      <c r="EY88" s="546"/>
      <c r="EZ88" s="546"/>
      <c r="FA88" s="546"/>
      <c r="FB88" s="546"/>
      <c r="FC88" s="546"/>
      <c r="FD88" s="546"/>
      <c r="FE88" s="546"/>
      <c r="FF88" s="546"/>
      <c r="FG88" s="546"/>
      <c r="FH88" s="546"/>
      <c r="FI88" s="546"/>
    </row>
    <row r="89" spans="6:165" ht="10.5"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546"/>
      <c r="AC89" s="546"/>
      <c r="AD89" s="546"/>
      <c r="AE89" s="546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546"/>
      <c r="BF89" s="546"/>
      <c r="BG89" s="546"/>
      <c r="BH89" s="546"/>
      <c r="BI89" s="546"/>
      <c r="BJ89" s="546"/>
      <c r="BK89" s="546"/>
      <c r="BL89" s="546"/>
      <c r="BM89" s="546"/>
      <c r="BN89" s="546"/>
      <c r="BO89" s="546"/>
      <c r="BP89" s="546"/>
      <c r="BQ89" s="546"/>
      <c r="BR89" s="546"/>
      <c r="BS89" s="546"/>
      <c r="BT89" s="546"/>
      <c r="BU89" s="546"/>
      <c r="BV89" s="546"/>
      <c r="BW89" s="546"/>
      <c r="BX89" s="546"/>
      <c r="BY89" s="546"/>
      <c r="BZ89" s="546"/>
      <c r="CA89" s="546"/>
      <c r="CB89" s="546"/>
      <c r="CC89" s="546"/>
      <c r="CD89" s="546"/>
      <c r="CE89" s="546"/>
      <c r="CF89" s="546"/>
      <c r="CG89" s="546"/>
      <c r="CH89" s="546"/>
      <c r="CI89" s="546"/>
      <c r="CJ89" s="546"/>
      <c r="CK89" s="546"/>
      <c r="CL89" s="546"/>
      <c r="CM89" s="546"/>
      <c r="CN89" s="546"/>
      <c r="CO89" s="546"/>
      <c r="CP89" s="546"/>
      <c r="CQ89" s="546"/>
      <c r="CR89" s="546"/>
      <c r="CS89" s="546"/>
      <c r="CT89" s="546"/>
      <c r="CU89" s="546"/>
      <c r="CV89" s="546"/>
      <c r="CW89" s="546"/>
      <c r="CX89" s="546"/>
      <c r="CY89" s="546"/>
      <c r="CZ89" s="546"/>
      <c r="DA89" s="546"/>
      <c r="DB89" s="546"/>
      <c r="DC89" s="546"/>
      <c r="DD89" s="546"/>
      <c r="DE89" s="546"/>
      <c r="DF89" s="546"/>
      <c r="DG89" s="546"/>
      <c r="DH89" s="546"/>
      <c r="DI89" s="546"/>
      <c r="DJ89" s="546"/>
      <c r="DK89" s="546"/>
      <c r="DL89" s="546"/>
      <c r="DM89" s="546"/>
      <c r="DN89" s="546"/>
      <c r="DO89" s="546"/>
      <c r="DP89" s="546"/>
      <c r="DQ89" s="546"/>
      <c r="DR89" s="546"/>
      <c r="DS89" s="546"/>
      <c r="DT89" s="546"/>
      <c r="DU89" s="546"/>
      <c r="DV89" s="546"/>
      <c r="DW89" s="546"/>
      <c r="DX89" s="546"/>
      <c r="DY89" s="546"/>
      <c r="DZ89" s="546"/>
      <c r="EA89" s="546"/>
      <c r="EB89" s="546"/>
      <c r="EC89" s="546"/>
      <c r="ED89" s="546"/>
      <c r="EE89" s="546"/>
      <c r="EF89" s="546"/>
      <c r="EG89" s="546"/>
      <c r="EH89" s="546"/>
      <c r="EI89" s="546"/>
      <c r="EJ89" s="546"/>
      <c r="EK89" s="546"/>
      <c r="EL89" s="546"/>
      <c r="EM89" s="546"/>
      <c r="EN89" s="546"/>
      <c r="EO89" s="546"/>
      <c r="EP89" s="546"/>
      <c r="EQ89" s="546"/>
      <c r="ER89" s="546"/>
      <c r="ES89" s="546"/>
      <c r="ET89" s="546"/>
      <c r="EU89" s="546"/>
      <c r="EV89" s="546"/>
      <c r="EW89" s="546"/>
      <c r="EX89" s="546"/>
      <c r="EY89" s="546"/>
      <c r="EZ89" s="546"/>
      <c r="FA89" s="546"/>
      <c r="FB89" s="546"/>
      <c r="FC89" s="546"/>
      <c r="FD89" s="546"/>
      <c r="FE89" s="546"/>
      <c r="FF89" s="546"/>
      <c r="FG89" s="546"/>
      <c r="FH89" s="546"/>
      <c r="FI89" s="546"/>
    </row>
    <row r="90" spans="6:165" ht="10.5"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546"/>
      <c r="AC90" s="546"/>
      <c r="AD90" s="546"/>
      <c r="AE90" s="546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546"/>
      <c r="BF90" s="546"/>
      <c r="BG90" s="546"/>
      <c r="BH90" s="546"/>
      <c r="BI90" s="546"/>
      <c r="BJ90" s="546"/>
      <c r="BK90" s="546"/>
      <c r="BL90" s="546"/>
      <c r="BM90" s="546"/>
      <c r="BN90" s="546"/>
      <c r="BO90" s="546"/>
      <c r="BP90" s="546"/>
      <c r="BQ90" s="546"/>
      <c r="BR90" s="546"/>
      <c r="BS90" s="546"/>
      <c r="BT90" s="546"/>
      <c r="BU90" s="546"/>
      <c r="BV90" s="546"/>
      <c r="BW90" s="546"/>
      <c r="BX90" s="546"/>
      <c r="BY90" s="546"/>
      <c r="BZ90" s="546"/>
      <c r="CA90" s="546"/>
      <c r="CB90" s="546"/>
      <c r="CC90" s="546"/>
      <c r="CD90" s="546"/>
      <c r="CE90" s="546"/>
      <c r="CF90" s="546"/>
      <c r="CG90" s="546"/>
      <c r="CH90" s="546"/>
      <c r="CI90" s="546"/>
      <c r="CJ90" s="546"/>
      <c r="CK90" s="546"/>
      <c r="CL90" s="546"/>
      <c r="CM90" s="546"/>
      <c r="CN90" s="546"/>
      <c r="CO90" s="546"/>
      <c r="CP90" s="546"/>
      <c r="CQ90" s="546"/>
      <c r="CR90" s="546"/>
      <c r="CS90" s="546"/>
      <c r="CT90" s="546"/>
      <c r="CU90" s="546"/>
      <c r="CV90" s="546"/>
      <c r="CW90" s="546"/>
      <c r="CX90" s="546"/>
      <c r="CY90" s="546"/>
      <c r="CZ90" s="546"/>
      <c r="DA90" s="546"/>
      <c r="DB90" s="546"/>
      <c r="DC90" s="546"/>
      <c r="DD90" s="546"/>
      <c r="DE90" s="546"/>
      <c r="DF90" s="546"/>
      <c r="DG90" s="546"/>
      <c r="DH90" s="546"/>
      <c r="DI90" s="546"/>
      <c r="DJ90" s="546"/>
      <c r="DK90" s="546"/>
      <c r="DL90" s="546"/>
      <c r="DM90" s="546"/>
      <c r="DN90" s="546"/>
      <c r="DO90" s="546"/>
      <c r="DP90" s="546"/>
      <c r="DQ90" s="546"/>
      <c r="DR90" s="546"/>
      <c r="DS90" s="546"/>
      <c r="DT90" s="546"/>
      <c r="DU90" s="546"/>
      <c r="DV90" s="546"/>
      <c r="DW90" s="546"/>
      <c r="DX90" s="546"/>
      <c r="DY90" s="546"/>
      <c r="DZ90" s="546"/>
      <c r="EA90" s="546"/>
      <c r="EB90" s="546"/>
      <c r="EC90" s="546"/>
      <c r="ED90" s="546"/>
      <c r="EE90" s="546"/>
      <c r="EF90" s="546"/>
      <c r="EG90" s="546"/>
      <c r="EH90" s="546"/>
      <c r="EI90" s="546"/>
      <c r="EJ90" s="546"/>
      <c r="EK90" s="546"/>
      <c r="EL90" s="546"/>
      <c r="EM90" s="546"/>
      <c r="EN90" s="546"/>
      <c r="EO90" s="546"/>
      <c r="EP90" s="546"/>
      <c r="EQ90" s="546"/>
      <c r="ER90" s="546"/>
      <c r="ES90" s="546"/>
      <c r="ET90" s="546"/>
      <c r="EU90" s="546"/>
      <c r="EV90" s="546"/>
      <c r="EW90" s="546"/>
      <c r="EX90" s="546"/>
      <c r="EY90" s="546"/>
      <c r="EZ90" s="546"/>
      <c r="FA90" s="546"/>
      <c r="FB90" s="546"/>
      <c r="FC90" s="546"/>
      <c r="FD90" s="546"/>
      <c r="FE90" s="546"/>
      <c r="FF90" s="546"/>
      <c r="FG90" s="546"/>
      <c r="FH90" s="546"/>
      <c r="FI90" s="546"/>
    </row>
    <row r="91" spans="6:165" ht="10.5">
      <c r="F91" s="267"/>
      <c r="G91" s="546"/>
      <c r="H91" s="546"/>
      <c r="I91" s="546"/>
      <c r="J91" s="546"/>
      <c r="K91" s="546"/>
      <c r="L91" s="546"/>
      <c r="M91" s="546"/>
      <c r="T91" s="546"/>
      <c r="U91" s="546"/>
      <c r="V91" s="546"/>
      <c r="W91" s="546"/>
      <c r="X91" s="546"/>
      <c r="Y91" s="546"/>
      <c r="Z91" s="546"/>
      <c r="AA91" s="546"/>
      <c r="AB91" s="546"/>
      <c r="AC91" s="546"/>
      <c r="AD91" s="546"/>
      <c r="AE91" s="546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546"/>
      <c r="BF91" s="546"/>
      <c r="BG91" s="546"/>
      <c r="BH91" s="546"/>
      <c r="BI91" s="546"/>
      <c r="BJ91" s="546"/>
      <c r="BK91" s="546"/>
      <c r="BL91" s="546"/>
      <c r="BM91" s="546"/>
      <c r="BN91" s="546"/>
      <c r="BO91" s="546"/>
      <c r="BP91" s="546"/>
      <c r="BQ91" s="546"/>
      <c r="BR91" s="546"/>
      <c r="BS91" s="546"/>
      <c r="BT91" s="546"/>
      <c r="BU91" s="546"/>
      <c r="BV91" s="546"/>
      <c r="BW91" s="546"/>
      <c r="BX91" s="546"/>
      <c r="BY91" s="546"/>
      <c r="BZ91" s="546"/>
      <c r="CA91" s="546"/>
      <c r="CB91" s="546"/>
      <c r="CC91" s="546"/>
      <c r="CD91" s="546"/>
      <c r="CE91" s="546"/>
      <c r="CF91" s="546"/>
      <c r="CG91" s="546"/>
      <c r="CH91" s="546"/>
      <c r="CI91" s="546"/>
      <c r="CJ91" s="546"/>
      <c r="CK91" s="546"/>
      <c r="CL91" s="546"/>
      <c r="CM91" s="546"/>
      <c r="CN91" s="546"/>
      <c r="CO91" s="546"/>
      <c r="CP91" s="546"/>
      <c r="CQ91" s="546"/>
      <c r="CR91" s="546"/>
      <c r="CS91" s="546"/>
      <c r="CT91" s="546"/>
      <c r="CU91" s="546"/>
      <c r="CV91" s="546"/>
      <c r="CW91" s="546"/>
      <c r="CX91" s="546"/>
      <c r="CY91" s="546"/>
      <c r="CZ91" s="546"/>
      <c r="DA91" s="546"/>
      <c r="DB91" s="546"/>
      <c r="DC91" s="546"/>
      <c r="DD91" s="546"/>
      <c r="DE91" s="546"/>
      <c r="DF91" s="546"/>
      <c r="DG91" s="546"/>
      <c r="DH91" s="546"/>
      <c r="DI91" s="546"/>
      <c r="DJ91" s="546"/>
      <c r="DK91" s="546"/>
      <c r="DL91" s="546"/>
      <c r="DM91" s="546"/>
      <c r="DN91" s="546"/>
      <c r="DO91" s="546"/>
      <c r="DP91" s="546"/>
      <c r="DQ91" s="546"/>
      <c r="DR91" s="546"/>
      <c r="DS91" s="546"/>
      <c r="DT91" s="546"/>
      <c r="DU91" s="546"/>
      <c r="DV91" s="546"/>
      <c r="DW91" s="546"/>
      <c r="DX91" s="546"/>
      <c r="DY91" s="546"/>
      <c r="DZ91" s="546"/>
      <c r="EA91" s="546"/>
      <c r="EB91" s="546"/>
      <c r="EC91" s="546"/>
      <c r="ED91" s="546"/>
      <c r="EE91" s="546"/>
      <c r="EF91" s="546"/>
      <c r="EG91" s="546"/>
      <c r="EH91" s="546"/>
      <c r="EI91" s="546"/>
      <c r="EJ91" s="546"/>
      <c r="EK91" s="546"/>
      <c r="EL91" s="546"/>
      <c r="EM91" s="546"/>
      <c r="EN91" s="546"/>
      <c r="EO91" s="546"/>
      <c r="EP91" s="546"/>
      <c r="EQ91" s="546"/>
      <c r="ER91" s="546"/>
      <c r="ES91" s="546"/>
      <c r="ET91" s="546"/>
      <c r="EU91" s="546"/>
      <c r="EV91" s="546"/>
      <c r="EW91" s="546"/>
      <c r="EX91" s="546"/>
      <c r="EY91" s="546"/>
      <c r="EZ91" s="546"/>
      <c r="FA91" s="546"/>
      <c r="FB91" s="546"/>
      <c r="FC91" s="546"/>
      <c r="FD91" s="546"/>
      <c r="FE91" s="546"/>
      <c r="FF91" s="546"/>
      <c r="FG91" s="546"/>
      <c r="FH91" s="546"/>
      <c r="FI91" s="546"/>
    </row>
    <row r="92" spans="6:165" ht="10.5">
      <c r="F92" s="267"/>
      <c r="G92" s="546"/>
      <c r="H92" s="546"/>
      <c r="I92" s="546"/>
      <c r="J92" s="546"/>
      <c r="K92" s="546"/>
      <c r="L92" s="546"/>
      <c r="M92" s="546"/>
      <c r="T92" s="546"/>
      <c r="U92" s="546"/>
      <c r="V92" s="546"/>
      <c r="W92" s="546"/>
      <c r="X92" s="546"/>
      <c r="Y92" s="546"/>
      <c r="Z92" s="546"/>
      <c r="AA92" s="546"/>
      <c r="AB92" s="546"/>
      <c r="AC92" s="546"/>
      <c r="AD92" s="546"/>
      <c r="AE92" s="546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546"/>
      <c r="BF92" s="546"/>
      <c r="BG92" s="546"/>
      <c r="BH92" s="546"/>
      <c r="BI92" s="546"/>
      <c r="BJ92" s="546"/>
      <c r="BK92" s="546"/>
      <c r="BL92" s="546"/>
      <c r="BM92" s="546"/>
      <c r="BN92" s="546"/>
      <c r="BO92" s="546"/>
      <c r="BP92" s="546"/>
      <c r="BQ92" s="546"/>
      <c r="BR92" s="546"/>
      <c r="BS92" s="546"/>
      <c r="BT92" s="546"/>
      <c r="BU92" s="546"/>
      <c r="BV92" s="546"/>
      <c r="BW92" s="546"/>
      <c r="BX92" s="546"/>
      <c r="BY92" s="546"/>
      <c r="BZ92" s="546"/>
      <c r="CA92" s="546"/>
      <c r="CB92" s="546"/>
      <c r="CC92" s="546"/>
      <c r="CD92" s="546"/>
      <c r="CE92" s="546"/>
      <c r="CF92" s="546"/>
      <c r="CG92" s="546"/>
      <c r="CH92" s="546"/>
      <c r="CI92" s="546"/>
      <c r="CJ92" s="546"/>
      <c r="CK92" s="546"/>
      <c r="CL92" s="546"/>
      <c r="CM92" s="546"/>
      <c r="CN92" s="546"/>
      <c r="CO92" s="546"/>
      <c r="CP92" s="546"/>
      <c r="CQ92" s="546"/>
      <c r="CR92" s="546"/>
      <c r="CS92" s="546"/>
      <c r="CT92" s="546"/>
      <c r="CU92" s="546"/>
      <c r="CV92" s="546"/>
      <c r="CW92" s="546"/>
      <c r="CX92" s="546"/>
      <c r="CY92" s="546"/>
      <c r="CZ92" s="546"/>
      <c r="DA92" s="546"/>
      <c r="DB92" s="546"/>
      <c r="DC92" s="546"/>
      <c r="DD92" s="546"/>
      <c r="DE92" s="546"/>
      <c r="DF92" s="546"/>
      <c r="DG92" s="546"/>
      <c r="DH92" s="546"/>
      <c r="DI92" s="546"/>
      <c r="DJ92" s="546"/>
      <c r="DK92" s="546"/>
      <c r="DL92" s="546"/>
      <c r="DM92" s="546"/>
      <c r="DN92" s="546"/>
      <c r="DO92" s="546"/>
      <c r="DP92" s="546"/>
      <c r="DQ92" s="546"/>
      <c r="DR92" s="546"/>
      <c r="DS92" s="546"/>
      <c r="DT92" s="546"/>
      <c r="DU92" s="546"/>
      <c r="DV92" s="546"/>
      <c r="DW92" s="546"/>
      <c r="DX92" s="546"/>
      <c r="DY92" s="546"/>
      <c r="DZ92" s="546"/>
      <c r="EA92" s="546"/>
      <c r="EB92" s="546"/>
      <c r="EC92" s="546"/>
      <c r="ED92" s="546"/>
      <c r="EE92" s="546"/>
      <c r="EF92" s="546"/>
      <c r="EG92" s="546"/>
      <c r="EH92" s="546"/>
      <c r="EI92" s="546"/>
      <c r="EJ92" s="546"/>
      <c r="EK92" s="546"/>
      <c r="EL92" s="546"/>
      <c r="EM92" s="546"/>
      <c r="EN92" s="546"/>
      <c r="EO92" s="546"/>
      <c r="EP92" s="546"/>
      <c r="EQ92" s="546"/>
      <c r="ER92" s="546"/>
      <c r="ES92" s="546"/>
      <c r="ET92" s="546"/>
      <c r="EU92" s="546"/>
      <c r="EV92" s="546"/>
      <c r="EW92" s="546"/>
      <c r="EX92" s="546"/>
      <c r="EY92" s="546"/>
      <c r="EZ92" s="546"/>
      <c r="FA92" s="546"/>
      <c r="FB92" s="546"/>
      <c r="FC92" s="546"/>
      <c r="FD92" s="546"/>
      <c r="FE92" s="546"/>
      <c r="FF92" s="546"/>
      <c r="FG92" s="546"/>
      <c r="FH92" s="546"/>
      <c r="FI92" s="546"/>
    </row>
    <row r="93" spans="6:165" ht="10.5">
      <c r="F93" s="267"/>
      <c r="G93" s="546"/>
      <c r="H93" s="546"/>
      <c r="I93" s="546"/>
      <c r="J93" s="546"/>
      <c r="K93" s="546"/>
      <c r="L93" s="546"/>
      <c r="M93" s="546"/>
      <c r="T93" s="546"/>
      <c r="U93" s="546"/>
      <c r="V93" s="546"/>
      <c r="W93" s="546"/>
      <c r="X93" s="546"/>
      <c r="Y93" s="546"/>
      <c r="Z93" s="546"/>
      <c r="AA93" s="546"/>
      <c r="AB93" s="546"/>
      <c r="AC93" s="546"/>
      <c r="AD93" s="546"/>
      <c r="AE93" s="546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546"/>
      <c r="BF93" s="546"/>
      <c r="BG93" s="546"/>
      <c r="BH93" s="546"/>
      <c r="BI93" s="546"/>
      <c r="BJ93" s="546"/>
      <c r="BK93" s="546"/>
      <c r="BL93" s="546"/>
      <c r="BM93" s="546"/>
      <c r="BN93" s="546"/>
      <c r="BO93" s="546"/>
      <c r="BP93" s="546"/>
      <c r="BQ93" s="546"/>
      <c r="BR93" s="546"/>
      <c r="BS93" s="546"/>
      <c r="BT93" s="546"/>
      <c r="BU93" s="546"/>
      <c r="BV93" s="546"/>
      <c r="BW93" s="546"/>
      <c r="BX93" s="546"/>
      <c r="BY93" s="546"/>
      <c r="BZ93" s="546"/>
      <c r="CA93" s="546"/>
      <c r="CB93" s="546"/>
      <c r="CC93" s="546"/>
      <c r="CD93" s="546"/>
      <c r="CE93" s="546"/>
      <c r="CF93" s="546"/>
      <c r="CG93" s="546"/>
      <c r="CH93" s="546"/>
      <c r="CI93" s="546"/>
      <c r="CJ93" s="546"/>
      <c r="CK93" s="546"/>
      <c r="CL93" s="546"/>
      <c r="CM93" s="546"/>
      <c r="CN93" s="546"/>
      <c r="CO93" s="546"/>
      <c r="CP93" s="546"/>
      <c r="CQ93" s="546"/>
      <c r="CR93" s="546"/>
      <c r="CS93" s="546"/>
      <c r="CT93" s="546"/>
      <c r="CU93" s="546"/>
      <c r="CV93" s="546"/>
      <c r="CW93" s="546"/>
      <c r="CX93" s="546"/>
      <c r="CY93" s="546"/>
      <c r="CZ93" s="546"/>
      <c r="DA93" s="546"/>
      <c r="DB93" s="546"/>
      <c r="DC93" s="546"/>
      <c r="DD93" s="546"/>
      <c r="DE93" s="546"/>
      <c r="DF93" s="546"/>
      <c r="DG93" s="546"/>
      <c r="DH93" s="546"/>
      <c r="DI93" s="546"/>
      <c r="DJ93" s="546"/>
      <c r="DK93" s="546"/>
      <c r="DL93" s="546"/>
      <c r="DM93" s="546"/>
      <c r="DN93" s="546"/>
      <c r="DO93" s="546"/>
      <c r="DP93" s="546"/>
      <c r="DQ93" s="546"/>
      <c r="DR93" s="546"/>
      <c r="DS93" s="546"/>
      <c r="DT93" s="546"/>
      <c r="DU93" s="546"/>
      <c r="DV93" s="546"/>
      <c r="DW93" s="546"/>
      <c r="DX93" s="546"/>
      <c r="DY93" s="546"/>
      <c r="DZ93" s="546"/>
      <c r="EA93" s="546"/>
      <c r="EB93" s="546"/>
      <c r="EC93" s="546"/>
      <c r="ED93" s="546"/>
      <c r="EE93" s="546"/>
      <c r="EF93" s="546"/>
      <c r="EG93" s="546"/>
      <c r="EH93" s="546"/>
      <c r="EI93" s="546"/>
      <c r="EJ93" s="546"/>
      <c r="EK93" s="546"/>
      <c r="EL93" s="546"/>
      <c r="EM93" s="546"/>
      <c r="EN93" s="546"/>
      <c r="EO93" s="546"/>
      <c r="EP93" s="546"/>
      <c r="EQ93" s="546"/>
      <c r="ER93" s="546"/>
      <c r="ES93" s="546"/>
      <c r="ET93" s="546"/>
      <c r="EU93" s="546"/>
      <c r="EV93" s="546"/>
      <c r="EW93" s="546"/>
      <c r="EX93" s="546"/>
      <c r="EY93" s="546"/>
      <c r="EZ93" s="546"/>
      <c r="FA93" s="546"/>
      <c r="FB93" s="546"/>
      <c r="FC93" s="546"/>
      <c r="FD93" s="546"/>
      <c r="FE93" s="546"/>
      <c r="FF93" s="546"/>
      <c r="FG93" s="546"/>
      <c r="FH93" s="546"/>
      <c r="FI93" s="546"/>
    </row>
    <row r="94" spans="6:165" ht="10.5">
      <c r="F94" s="267"/>
      <c r="G94" s="546"/>
      <c r="H94" s="546"/>
      <c r="I94" s="546"/>
      <c r="J94" s="546"/>
      <c r="K94" s="546"/>
      <c r="L94" s="546"/>
      <c r="M94" s="546"/>
      <c r="T94" s="546"/>
      <c r="U94" s="546"/>
      <c r="V94" s="546"/>
      <c r="W94" s="546"/>
      <c r="X94" s="546"/>
      <c r="Y94" s="546"/>
      <c r="Z94" s="546"/>
      <c r="AA94" s="546"/>
      <c r="AB94" s="546"/>
      <c r="AC94" s="546"/>
      <c r="AD94" s="546"/>
      <c r="AE94" s="546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546"/>
      <c r="BF94" s="546"/>
      <c r="BG94" s="546"/>
      <c r="BH94" s="546"/>
      <c r="BI94" s="546"/>
      <c r="BJ94" s="546"/>
      <c r="BK94" s="546"/>
      <c r="BL94" s="546"/>
      <c r="BM94" s="546"/>
      <c r="BN94" s="546"/>
      <c r="BO94" s="546"/>
      <c r="BP94" s="546"/>
      <c r="BQ94" s="546"/>
      <c r="BR94" s="546"/>
      <c r="BS94" s="546"/>
      <c r="BT94" s="546"/>
      <c r="BU94" s="546"/>
      <c r="BV94" s="546"/>
      <c r="BW94" s="546"/>
      <c r="BX94" s="546"/>
      <c r="BY94" s="546"/>
      <c r="BZ94" s="546"/>
      <c r="CA94" s="546"/>
      <c r="CB94" s="546"/>
      <c r="CC94" s="546"/>
      <c r="CD94" s="546"/>
      <c r="CE94" s="546"/>
      <c r="CF94" s="546"/>
      <c r="CG94" s="546"/>
      <c r="CH94" s="546"/>
      <c r="CI94" s="546"/>
      <c r="CJ94" s="546"/>
      <c r="CK94" s="546"/>
      <c r="CL94" s="546"/>
      <c r="CM94" s="546"/>
      <c r="CN94" s="546"/>
      <c r="CO94" s="546"/>
      <c r="CP94" s="546"/>
      <c r="CQ94" s="546"/>
      <c r="CR94" s="546"/>
      <c r="CS94" s="546"/>
      <c r="CT94" s="546"/>
      <c r="CU94" s="546"/>
      <c r="CV94" s="546"/>
      <c r="CW94" s="546"/>
      <c r="CX94" s="546"/>
      <c r="CY94" s="546"/>
      <c r="CZ94" s="546"/>
      <c r="DA94" s="546"/>
      <c r="DB94" s="546"/>
      <c r="DC94" s="546"/>
      <c r="DD94" s="546"/>
      <c r="DE94" s="546"/>
      <c r="DF94" s="546"/>
      <c r="DG94" s="546"/>
      <c r="DH94" s="546"/>
      <c r="DI94" s="546"/>
      <c r="DJ94" s="546"/>
      <c r="DK94" s="546"/>
      <c r="DL94" s="546"/>
      <c r="DM94" s="546"/>
      <c r="DN94" s="546"/>
      <c r="DO94" s="546"/>
      <c r="DP94" s="546"/>
      <c r="DQ94" s="546"/>
      <c r="DR94" s="546"/>
      <c r="DS94" s="546"/>
      <c r="DT94" s="546"/>
      <c r="DU94" s="546"/>
      <c r="DV94" s="546"/>
      <c r="DW94" s="546"/>
      <c r="DX94" s="546"/>
      <c r="DY94" s="546"/>
      <c r="DZ94" s="546"/>
      <c r="EA94" s="546"/>
      <c r="EB94" s="546"/>
      <c r="EC94" s="546"/>
      <c r="ED94" s="546"/>
      <c r="EE94" s="546"/>
      <c r="EF94" s="546"/>
      <c r="EG94" s="546"/>
      <c r="EH94" s="546"/>
      <c r="EI94" s="546"/>
      <c r="EJ94" s="546"/>
      <c r="EK94" s="546"/>
      <c r="EL94" s="546"/>
      <c r="EM94" s="546"/>
      <c r="EN94" s="546"/>
      <c r="EO94" s="546"/>
      <c r="EP94" s="546"/>
      <c r="EQ94" s="546"/>
      <c r="ER94" s="546"/>
      <c r="ES94" s="546"/>
      <c r="ET94" s="546"/>
      <c r="EU94" s="546"/>
      <c r="EV94" s="546"/>
      <c r="EW94" s="546"/>
      <c r="EX94" s="546"/>
      <c r="EY94" s="546"/>
      <c r="EZ94" s="546"/>
      <c r="FA94" s="546"/>
      <c r="FB94" s="546"/>
      <c r="FC94" s="546"/>
      <c r="FD94" s="546"/>
      <c r="FE94" s="546"/>
      <c r="FF94" s="546"/>
      <c r="FG94" s="546"/>
      <c r="FH94" s="546"/>
      <c r="FI94" s="546"/>
    </row>
    <row r="95" spans="6:165" ht="10.5">
      <c r="F95" s="267"/>
      <c r="G95" s="546"/>
      <c r="H95" s="546"/>
      <c r="I95" s="546"/>
      <c r="J95" s="546"/>
      <c r="K95" s="546"/>
      <c r="L95" s="546"/>
      <c r="M95" s="546"/>
      <c r="T95" s="546"/>
      <c r="U95" s="546"/>
      <c r="V95" s="546"/>
      <c r="W95" s="546"/>
      <c r="X95" s="546"/>
      <c r="Y95" s="546"/>
      <c r="Z95" s="546"/>
      <c r="AA95" s="546"/>
      <c r="AB95" s="546"/>
      <c r="AC95" s="546"/>
      <c r="AD95" s="546"/>
      <c r="AE95" s="546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546"/>
      <c r="BF95" s="546"/>
      <c r="BG95" s="546"/>
      <c r="BH95" s="546"/>
      <c r="BI95" s="546"/>
      <c r="BJ95" s="546"/>
      <c r="BK95" s="546"/>
      <c r="BL95" s="546"/>
      <c r="BM95" s="546"/>
      <c r="BN95" s="546"/>
      <c r="BO95" s="546"/>
      <c r="BP95" s="546"/>
      <c r="BQ95" s="546"/>
      <c r="BR95" s="546"/>
      <c r="BS95" s="546"/>
      <c r="BT95" s="546"/>
      <c r="BU95" s="546"/>
      <c r="BV95" s="546"/>
      <c r="BW95" s="546"/>
      <c r="BX95" s="546"/>
      <c r="BY95" s="546"/>
      <c r="BZ95" s="546"/>
      <c r="CA95" s="546"/>
      <c r="CB95" s="546"/>
      <c r="CC95" s="546"/>
      <c r="CD95" s="546"/>
      <c r="CE95" s="546"/>
      <c r="CF95" s="546"/>
      <c r="CG95" s="546"/>
      <c r="CH95" s="546"/>
      <c r="CI95" s="546"/>
      <c r="CJ95" s="546"/>
      <c r="CK95" s="546"/>
      <c r="CL95" s="546"/>
      <c r="CM95" s="546"/>
      <c r="CN95" s="546"/>
      <c r="CO95" s="546"/>
      <c r="CP95" s="546"/>
      <c r="CQ95" s="546"/>
      <c r="CR95" s="546"/>
      <c r="CS95" s="546"/>
      <c r="CT95" s="546"/>
      <c r="CU95" s="546"/>
      <c r="CV95" s="546"/>
      <c r="CW95" s="546"/>
      <c r="CX95" s="546"/>
      <c r="CY95" s="546"/>
      <c r="CZ95" s="546"/>
      <c r="DA95" s="546"/>
      <c r="DB95" s="546"/>
      <c r="DC95" s="546"/>
      <c r="DD95" s="546"/>
      <c r="DE95" s="546"/>
      <c r="DF95" s="546"/>
      <c r="DG95" s="546"/>
      <c r="DH95" s="546"/>
      <c r="DI95" s="546"/>
      <c r="DJ95" s="546"/>
      <c r="DK95" s="546"/>
      <c r="DL95" s="546"/>
      <c r="DM95" s="546"/>
      <c r="DN95" s="546"/>
      <c r="DO95" s="546"/>
      <c r="DP95" s="546"/>
      <c r="DQ95" s="546"/>
      <c r="DR95" s="546"/>
      <c r="DS95" s="546"/>
      <c r="DT95" s="546"/>
      <c r="DU95" s="546"/>
      <c r="DV95" s="546"/>
      <c r="DW95" s="546"/>
      <c r="DX95" s="546"/>
      <c r="DY95" s="546"/>
      <c r="DZ95" s="546"/>
      <c r="EA95" s="546"/>
      <c r="EB95" s="546"/>
      <c r="EC95" s="546"/>
      <c r="ED95" s="546"/>
      <c r="EE95" s="546"/>
      <c r="EF95" s="546"/>
      <c r="EG95" s="546"/>
      <c r="EH95" s="546"/>
      <c r="EI95" s="546"/>
      <c r="EJ95" s="546"/>
      <c r="EK95" s="546"/>
      <c r="EL95" s="546"/>
      <c r="EM95" s="546"/>
      <c r="EN95" s="546"/>
      <c r="EO95" s="546"/>
      <c r="EP95" s="546"/>
      <c r="EQ95" s="546"/>
      <c r="ER95" s="546"/>
      <c r="ES95" s="546"/>
      <c r="ET95" s="546"/>
      <c r="EU95" s="546"/>
      <c r="EV95" s="546"/>
      <c r="EW95" s="546"/>
      <c r="EX95" s="546"/>
      <c r="EY95" s="546"/>
      <c r="EZ95" s="546"/>
      <c r="FA95" s="546"/>
      <c r="FB95" s="546"/>
      <c r="FC95" s="546"/>
      <c r="FD95" s="546"/>
      <c r="FE95" s="546"/>
      <c r="FF95" s="546"/>
      <c r="FG95" s="546"/>
      <c r="FH95" s="546"/>
      <c r="FI95" s="546"/>
    </row>
    <row r="96" spans="6:165" ht="10.5">
      <c r="F96" s="267"/>
      <c r="G96" s="546"/>
      <c r="H96" s="546"/>
      <c r="I96" s="546"/>
      <c r="J96" s="546"/>
      <c r="K96" s="546"/>
      <c r="L96" s="546"/>
      <c r="M96" s="546"/>
      <c r="T96" s="546"/>
      <c r="U96" s="546"/>
      <c r="V96" s="546"/>
      <c r="W96" s="546"/>
      <c r="X96" s="546"/>
      <c r="Y96" s="546"/>
      <c r="Z96" s="546"/>
      <c r="AA96" s="546"/>
      <c r="AB96" s="546"/>
      <c r="AC96" s="546"/>
      <c r="AD96" s="546"/>
      <c r="AE96" s="546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546"/>
      <c r="BF96" s="546"/>
      <c r="BG96" s="546"/>
      <c r="BH96" s="546"/>
      <c r="BI96" s="546"/>
      <c r="BJ96" s="546"/>
      <c r="BK96" s="546"/>
      <c r="BL96" s="546"/>
      <c r="BM96" s="546"/>
      <c r="BN96" s="546"/>
      <c r="BO96" s="546"/>
      <c r="BP96" s="546"/>
      <c r="BQ96" s="546"/>
      <c r="BR96" s="546"/>
      <c r="BS96" s="546"/>
      <c r="BT96" s="546"/>
      <c r="BU96" s="546"/>
      <c r="BV96" s="546"/>
      <c r="BW96" s="546"/>
      <c r="BX96" s="546"/>
      <c r="BY96" s="546"/>
      <c r="BZ96" s="546"/>
      <c r="CA96" s="546"/>
      <c r="CB96" s="546"/>
      <c r="CC96" s="546"/>
      <c r="CD96" s="546"/>
      <c r="CE96" s="546"/>
      <c r="CF96" s="546"/>
      <c r="CG96" s="546"/>
      <c r="CH96" s="546"/>
      <c r="CI96" s="546"/>
      <c r="CJ96" s="546"/>
      <c r="CK96" s="546"/>
      <c r="CL96" s="546"/>
      <c r="CM96" s="546"/>
      <c r="CN96" s="546"/>
      <c r="CO96" s="546"/>
      <c r="CP96" s="546"/>
      <c r="CQ96" s="546"/>
      <c r="CR96" s="546"/>
      <c r="CS96" s="546"/>
      <c r="CT96" s="546"/>
      <c r="CU96" s="546"/>
      <c r="CV96" s="546"/>
      <c r="CW96" s="546"/>
      <c r="CX96" s="546"/>
      <c r="CY96" s="546"/>
      <c r="CZ96" s="546"/>
      <c r="DA96" s="546"/>
      <c r="DB96" s="546"/>
      <c r="DC96" s="546"/>
      <c r="DD96" s="546"/>
      <c r="DE96" s="546"/>
      <c r="DF96" s="546"/>
      <c r="DG96" s="546"/>
      <c r="DH96" s="546"/>
      <c r="DI96" s="546"/>
      <c r="DJ96" s="546"/>
      <c r="DK96" s="546"/>
      <c r="DL96" s="546"/>
      <c r="DM96" s="546"/>
      <c r="DN96" s="546"/>
      <c r="DO96" s="546"/>
      <c r="DP96" s="546"/>
      <c r="DQ96" s="546"/>
      <c r="DR96" s="546"/>
      <c r="DS96" s="546"/>
      <c r="DT96" s="546"/>
      <c r="DU96" s="546"/>
      <c r="DV96" s="546"/>
      <c r="DW96" s="546"/>
      <c r="DX96" s="546"/>
      <c r="DY96" s="546"/>
      <c r="DZ96" s="546"/>
      <c r="EA96" s="546"/>
      <c r="EB96" s="546"/>
      <c r="EC96" s="546"/>
      <c r="ED96" s="546"/>
      <c r="EE96" s="546"/>
      <c r="EF96" s="546"/>
      <c r="EG96" s="546"/>
      <c r="EH96" s="546"/>
      <c r="EI96" s="546"/>
      <c r="EJ96" s="546"/>
      <c r="EK96" s="546"/>
      <c r="EL96" s="546"/>
      <c r="EM96" s="546"/>
      <c r="EN96" s="546"/>
      <c r="EO96" s="546"/>
      <c r="EP96" s="546"/>
      <c r="EQ96" s="546"/>
      <c r="ER96" s="546"/>
      <c r="ES96" s="546"/>
      <c r="ET96" s="546"/>
      <c r="EU96" s="546"/>
      <c r="EV96" s="546"/>
      <c r="EW96" s="546"/>
      <c r="EX96" s="546"/>
      <c r="EY96" s="546"/>
      <c r="EZ96" s="546"/>
      <c r="FA96" s="546"/>
      <c r="FB96" s="546"/>
      <c r="FC96" s="546"/>
      <c r="FD96" s="546"/>
      <c r="FE96" s="546"/>
      <c r="FF96" s="546"/>
      <c r="FG96" s="546"/>
      <c r="FH96" s="546"/>
      <c r="FI96" s="546"/>
    </row>
    <row r="97" spans="6:165" ht="10.5">
      <c r="F97" s="267"/>
      <c r="G97" s="546"/>
      <c r="H97" s="546"/>
      <c r="I97" s="546"/>
      <c r="J97" s="546"/>
      <c r="K97" s="546"/>
      <c r="L97" s="546"/>
      <c r="M97" s="546"/>
      <c r="T97" s="546"/>
      <c r="U97" s="546"/>
      <c r="V97" s="546"/>
      <c r="W97" s="546"/>
      <c r="X97" s="546"/>
      <c r="Y97" s="546"/>
      <c r="Z97" s="546"/>
      <c r="AA97" s="546"/>
      <c r="AB97" s="546"/>
      <c r="AC97" s="546"/>
      <c r="AD97" s="546"/>
      <c r="AE97" s="546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546"/>
      <c r="BF97" s="546"/>
      <c r="BG97" s="546"/>
      <c r="BH97" s="546"/>
      <c r="BI97" s="546"/>
      <c r="BJ97" s="546"/>
      <c r="BK97" s="546"/>
      <c r="BL97" s="546"/>
      <c r="BM97" s="546"/>
      <c r="BN97" s="546"/>
      <c r="BO97" s="546"/>
      <c r="BP97" s="546"/>
      <c r="BQ97" s="546"/>
      <c r="BR97" s="546"/>
      <c r="BS97" s="546"/>
      <c r="BT97" s="546"/>
      <c r="BU97" s="546"/>
      <c r="BV97" s="546"/>
      <c r="BW97" s="546"/>
      <c r="BX97" s="546"/>
      <c r="BY97" s="546"/>
      <c r="BZ97" s="546"/>
      <c r="CA97" s="546"/>
      <c r="CB97" s="546"/>
      <c r="CC97" s="546"/>
      <c r="CD97" s="546"/>
      <c r="CE97" s="546"/>
      <c r="CF97" s="546"/>
      <c r="CG97" s="546"/>
      <c r="CH97" s="546"/>
      <c r="CI97" s="546"/>
      <c r="CJ97" s="546"/>
      <c r="CK97" s="546"/>
      <c r="CL97" s="546"/>
      <c r="CM97" s="546"/>
      <c r="CN97" s="546"/>
      <c r="CO97" s="546"/>
      <c r="CP97" s="546"/>
      <c r="CQ97" s="546"/>
      <c r="CR97" s="546"/>
      <c r="CS97" s="546"/>
      <c r="CT97" s="546"/>
      <c r="CU97" s="546"/>
      <c r="CV97" s="546"/>
      <c r="CW97" s="546"/>
      <c r="CX97" s="546"/>
      <c r="CY97" s="546"/>
      <c r="CZ97" s="546"/>
      <c r="DA97" s="546"/>
      <c r="DB97" s="546"/>
      <c r="DC97" s="546"/>
      <c r="DD97" s="546"/>
      <c r="DE97" s="546"/>
      <c r="DF97" s="546"/>
      <c r="DG97" s="546"/>
      <c r="DH97" s="546"/>
      <c r="DI97" s="546"/>
      <c r="DJ97" s="546"/>
      <c r="DK97" s="546"/>
      <c r="DL97" s="546"/>
      <c r="DM97" s="546"/>
      <c r="DN97" s="546"/>
      <c r="DO97" s="546"/>
      <c r="DP97" s="546"/>
      <c r="DQ97" s="546"/>
      <c r="DR97" s="546"/>
      <c r="DS97" s="546"/>
      <c r="DT97" s="546"/>
      <c r="DU97" s="546"/>
      <c r="DV97" s="546"/>
      <c r="DW97" s="546"/>
      <c r="DX97" s="546"/>
      <c r="DY97" s="546"/>
      <c r="DZ97" s="546"/>
      <c r="EA97" s="546"/>
      <c r="EB97" s="546"/>
      <c r="EC97" s="546"/>
      <c r="ED97" s="546"/>
      <c r="EE97" s="546"/>
      <c r="EF97" s="546"/>
      <c r="EG97" s="546"/>
      <c r="EH97" s="546"/>
      <c r="EI97" s="546"/>
      <c r="EJ97" s="546"/>
      <c r="EK97" s="546"/>
      <c r="EL97" s="546"/>
      <c r="EM97" s="546"/>
      <c r="EN97" s="546"/>
      <c r="EO97" s="546"/>
      <c r="EP97" s="546"/>
      <c r="EQ97" s="546"/>
      <c r="ER97" s="546"/>
      <c r="ES97" s="546"/>
      <c r="ET97" s="546"/>
      <c r="EU97" s="546"/>
      <c r="EV97" s="546"/>
      <c r="EW97" s="546"/>
      <c r="EX97" s="546"/>
      <c r="EY97" s="546"/>
      <c r="EZ97" s="546"/>
      <c r="FA97" s="546"/>
      <c r="FB97" s="546"/>
      <c r="FC97" s="546"/>
      <c r="FD97" s="546"/>
      <c r="FE97" s="546"/>
      <c r="FF97" s="546"/>
      <c r="FG97" s="546"/>
      <c r="FH97" s="546"/>
      <c r="FI97" s="546"/>
    </row>
    <row r="98" spans="6:165" ht="10.5">
      <c r="F98" s="267"/>
      <c r="G98" s="546"/>
      <c r="H98" s="546"/>
      <c r="I98" s="546"/>
      <c r="J98" s="546"/>
      <c r="K98" s="546"/>
      <c r="L98" s="546"/>
      <c r="M98" s="546"/>
      <c r="T98" s="546"/>
      <c r="U98" s="546"/>
      <c r="V98" s="546"/>
      <c r="W98" s="546"/>
      <c r="X98" s="546"/>
      <c r="Y98" s="546"/>
      <c r="Z98" s="546"/>
      <c r="AA98" s="546"/>
      <c r="AB98" s="546"/>
      <c r="AC98" s="546"/>
      <c r="AD98" s="546"/>
      <c r="AE98" s="546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546"/>
      <c r="BF98" s="546"/>
      <c r="BG98" s="546"/>
      <c r="BH98" s="546"/>
      <c r="BI98" s="546"/>
      <c r="BJ98" s="546"/>
      <c r="BK98" s="546"/>
      <c r="BL98" s="546"/>
      <c r="BM98" s="546"/>
      <c r="BN98" s="546"/>
      <c r="BO98" s="546"/>
      <c r="BP98" s="546"/>
      <c r="BQ98" s="546"/>
      <c r="BR98" s="546"/>
      <c r="BS98" s="546"/>
      <c r="BT98" s="546"/>
      <c r="BU98" s="546"/>
      <c r="BV98" s="546"/>
      <c r="BW98" s="546"/>
      <c r="BX98" s="546"/>
      <c r="BY98" s="546"/>
      <c r="BZ98" s="546"/>
      <c r="CA98" s="546"/>
      <c r="CB98" s="546"/>
      <c r="CC98" s="546"/>
      <c r="CD98" s="546"/>
      <c r="CE98" s="546"/>
      <c r="CF98" s="546"/>
      <c r="CG98" s="546"/>
      <c r="CH98" s="546"/>
      <c r="CI98" s="546"/>
      <c r="CJ98" s="546"/>
      <c r="CK98" s="546"/>
      <c r="CL98" s="546"/>
      <c r="CM98" s="546"/>
      <c r="CN98" s="546"/>
      <c r="CO98" s="546"/>
      <c r="CP98" s="546"/>
      <c r="CQ98" s="546"/>
      <c r="CR98" s="546"/>
      <c r="CS98" s="546"/>
      <c r="CT98" s="546"/>
      <c r="CU98" s="546"/>
      <c r="CV98" s="546"/>
      <c r="CW98" s="546"/>
      <c r="CX98" s="546"/>
      <c r="CY98" s="546"/>
      <c r="CZ98" s="546"/>
      <c r="DA98" s="546"/>
      <c r="DB98" s="546"/>
      <c r="DC98" s="546"/>
      <c r="DD98" s="546"/>
      <c r="DE98" s="546"/>
      <c r="DF98" s="546"/>
      <c r="DG98" s="546"/>
      <c r="DH98" s="546"/>
      <c r="DI98" s="546"/>
      <c r="DJ98" s="546"/>
      <c r="DK98" s="546"/>
      <c r="DL98" s="546"/>
      <c r="DM98" s="546"/>
      <c r="DN98" s="546"/>
      <c r="DO98" s="546"/>
      <c r="DP98" s="546"/>
      <c r="DQ98" s="546"/>
      <c r="DR98" s="546"/>
      <c r="DS98" s="546"/>
      <c r="DT98" s="546"/>
      <c r="DU98" s="546"/>
      <c r="DV98" s="546"/>
      <c r="DW98" s="546"/>
      <c r="DX98" s="546"/>
      <c r="DY98" s="546"/>
      <c r="DZ98" s="546"/>
      <c r="EA98" s="546"/>
      <c r="EB98" s="546"/>
      <c r="EC98" s="546"/>
      <c r="ED98" s="546"/>
      <c r="EE98" s="546"/>
      <c r="EF98" s="546"/>
      <c r="EG98" s="546"/>
      <c r="EH98" s="546"/>
      <c r="EI98" s="546"/>
      <c r="EJ98" s="546"/>
      <c r="EK98" s="546"/>
      <c r="EL98" s="546"/>
      <c r="EM98" s="546"/>
      <c r="EN98" s="546"/>
      <c r="EO98" s="546"/>
      <c r="EP98" s="546"/>
      <c r="EQ98" s="546"/>
      <c r="ER98" s="546"/>
      <c r="ES98" s="546"/>
      <c r="ET98" s="546"/>
      <c r="EU98" s="546"/>
      <c r="EV98" s="546"/>
      <c r="EW98" s="546"/>
      <c r="EX98" s="546"/>
      <c r="EY98" s="546"/>
      <c r="EZ98" s="546"/>
      <c r="FA98" s="546"/>
      <c r="FB98" s="546"/>
      <c r="FC98" s="546"/>
      <c r="FD98" s="546"/>
      <c r="FE98" s="546"/>
      <c r="FF98" s="546"/>
      <c r="FG98" s="546"/>
      <c r="FH98" s="546"/>
      <c r="FI98" s="546"/>
    </row>
    <row r="99" spans="6:165" ht="10.5">
      <c r="F99" s="267"/>
      <c r="G99" s="546"/>
      <c r="H99" s="546"/>
      <c r="I99" s="546"/>
      <c r="J99" s="546"/>
      <c r="K99" s="546"/>
      <c r="L99" s="546"/>
      <c r="M99" s="546"/>
      <c r="T99" s="546"/>
      <c r="U99" s="546"/>
      <c r="V99" s="546"/>
      <c r="W99" s="546"/>
      <c r="X99" s="546"/>
      <c r="Y99" s="546"/>
      <c r="Z99" s="546"/>
      <c r="AA99" s="546"/>
      <c r="AB99" s="546"/>
      <c r="AC99" s="546"/>
      <c r="AD99" s="546"/>
      <c r="AE99" s="546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546"/>
      <c r="BF99" s="546"/>
      <c r="BG99" s="546"/>
      <c r="BH99" s="546"/>
      <c r="BI99" s="546"/>
      <c r="BJ99" s="546"/>
      <c r="BK99" s="546"/>
      <c r="BL99" s="546"/>
      <c r="BM99" s="546"/>
      <c r="BN99" s="546"/>
      <c r="BO99" s="546"/>
      <c r="BP99" s="546"/>
      <c r="BQ99" s="546"/>
      <c r="BR99" s="546"/>
      <c r="BS99" s="546"/>
      <c r="BT99" s="546"/>
      <c r="BU99" s="546"/>
      <c r="BV99" s="546"/>
      <c r="BW99" s="546"/>
      <c r="BX99" s="546"/>
      <c r="BY99" s="546"/>
      <c r="BZ99" s="546"/>
      <c r="CA99" s="546"/>
      <c r="CB99" s="546"/>
      <c r="CC99" s="546"/>
      <c r="CD99" s="546"/>
      <c r="CE99" s="546"/>
      <c r="CF99" s="546"/>
      <c r="CG99" s="546"/>
      <c r="CH99" s="546"/>
      <c r="CI99" s="546"/>
      <c r="CJ99" s="546"/>
      <c r="CK99" s="546"/>
      <c r="CL99" s="546"/>
      <c r="CM99" s="546"/>
      <c r="CN99" s="546"/>
      <c r="CO99" s="546"/>
      <c r="CP99" s="546"/>
      <c r="CQ99" s="546"/>
      <c r="CR99" s="546"/>
      <c r="CS99" s="546"/>
      <c r="CT99" s="546"/>
      <c r="CU99" s="546"/>
      <c r="CV99" s="546"/>
      <c r="CW99" s="546"/>
      <c r="CX99" s="546"/>
      <c r="CY99" s="546"/>
      <c r="CZ99" s="546"/>
      <c r="DA99" s="546"/>
      <c r="DB99" s="546"/>
      <c r="DC99" s="546"/>
      <c r="DD99" s="546"/>
      <c r="DE99" s="546"/>
      <c r="DF99" s="546"/>
      <c r="DG99" s="546"/>
      <c r="DH99" s="546"/>
      <c r="DI99" s="546"/>
      <c r="DJ99" s="546"/>
      <c r="DK99" s="546"/>
      <c r="DL99" s="546"/>
      <c r="DM99" s="546"/>
      <c r="DN99" s="546"/>
      <c r="DO99" s="546"/>
      <c r="DP99" s="546"/>
      <c r="DQ99" s="546"/>
      <c r="DR99" s="546"/>
      <c r="DS99" s="546"/>
      <c r="DT99" s="546"/>
      <c r="DU99" s="546"/>
      <c r="DV99" s="546"/>
      <c r="DW99" s="546"/>
      <c r="DX99" s="546"/>
      <c r="DY99" s="546"/>
      <c r="DZ99" s="546"/>
      <c r="EA99" s="546"/>
      <c r="EB99" s="546"/>
      <c r="EC99" s="546"/>
      <c r="ED99" s="546"/>
      <c r="EE99" s="546"/>
      <c r="EF99" s="546"/>
      <c r="EG99" s="546"/>
      <c r="EH99" s="546"/>
      <c r="EI99" s="546"/>
      <c r="EJ99" s="546"/>
      <c r="EK99" s="546"/>
      <c r="EL99" s="546"/>
      <c r="EM99" s="546"/>
      <c r="EN99" s="546"/>
      <c r="EO99" s="546"/>
      <c r="EP99" s="546"/>
      <c r="EQ99" s="546"/>
      <c r="ER99" s="546"/>
      <c r="ES99" s="546"/>
      <c r="ET99" s="546"/>
      <c r="EU99" s="546"/>
      <c r="EV99" s="546"/>
      <c r="EW99" s="546"/>
      <c r="EX99" s="546"/>
      <c r="EY99" s="546"/>
      <c r="EZ99" s="546"/>
      <c r="FA99" s="546"/>
      <c r="FB99" s="546"/>
      <c r="FC99" s="546"/>
      <c r="FD99" s="546"/>
      <c r="FE99" s="546"/>
      <c r="FF99" s="546"/>
      <c r="FG99" s="546"/>
      <c r="FH99" s="546"/>
      <c r="FI99" s="546"/>
    </row>
    <row r="100" spans="6:165" ht="10.5">
      <c r="F100" s="267"/>
      <c r="G100" s="546"/>
      <c r="H100" s="546"/>
      <c r="I100" s="546"/>
      <c r="J100" s="546"/>
      <c r="K100" s="546"/>
      <c r="L100" s="546"/>
      <c r="M100" s="546"/>
      <c r="T100" s="546"/>
      <c r="U100" s="546"/>
      <c r="V100" s="546"/>
      <c r="W100" s="546"/>
      <c r="X100" s="546"/>
      <c r="Y100" s="546"/>
      <c r="Z100" s="546"/>
      <c r="AA100" s="546"/>
      <c r="AB100" s="546"/>
      <c r="AC100" s="546"/>
      <c r="AD100" s="546"/>
      <c r="AE100" s="546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546"/>
      <c r="BF100" s="546"/>
      <c r="BG100" s="546"/>
      <c r="BH100" s="546"/>
      <c r="BI100" s="546"/>
      <c r="BJ100" s="546"/>
      <c r="BK100" s="546"/>
      <c r="BL100" s="546"/>
      <c r="BM100" s="546"/>
      <c r="BN100" s="546"/>
      <c r="BO100" s="546"/>
      <c r="BP100" s="546"/>
      <c r="BQ100" s="546"/>
      <c r="BR100" s="546"/>
      <c r="BS100" s="546"/>
      <c r="BT100" s="546"/>
      <c r="BU100" s="546"/>
      <c r="BV100" s="546"/>
      <c r="BW100" s="546"/>
      <c r="BX100" s="546"/>
      <c r="BY100" s="546"/>
      <c r="BZ100" s="546"/>
      <c r="CA100" s="546"/>
      <c r="CB100" s="546"/>
      <c r="CC100" s="546"/>
      <c r="CD100" s="546"/>
      <c r="CE100" s="546"/>
      <c r="CF100" s="546"/>
      <c r="CG100" s="546"/>
      <c r="CH100" s="546"/>
      <c r="CI100" s="546"/>
      <c r="CJ100" s="546"/>
      <c r="CK100" s="546"/>
      <c r="CL100" s="546"/>
      <c r="CM100" s="546"/>
      <c r="CN100" s="546"/>
      <c r="CO100" s="546"/>
      <c r="CP100" s="546"/>
      <c r="CQ100" s="546"/>
      <c r="CR100" s="546"/>
      <c r="CS100" s="546"/>
      <c r="CT100" s="546"/>
      <c r="CU100" s="546"/>
      <c r="CV100" s="546"/>
      <c r="CW100" s="546"/>
      <c r="CX100" s="546"/>
      <c r="CY100" s="546"/>
      <c r="CZ100" s="546"/>
      <c r="DA100" s="546"/>
      <c r="DB100" s="546"/>
      <c r="DC100" s="546"/>
      <c r="DD100" s="546"/>
      <c r="DE100" s="546"/>
      <c r="DF100" s="546"/>
      <c r="DG100" s="546"/>
      <c r="DH100" s="546"/>
      <c r="DI100" s="546"/>
      <c r="DJ100" s="546"/>
      <c r="DK100" s="546"/>
      <c r="DL100" s="546"/>
      <c r="DM100" s="546"/>
      <c r="DN100" s="546"/>
      <c r="DO100" s="546"/>
      <c r="DP100" s="546"/>
      <c r="DQ100" s="546"/>
      <c r="DR100" s="546"/>
      <c r="DS100" s="546"/>
      <c r="DT100" s="546"/>
      <c r="DU100" s="546"/>
      <c r="DV100" s="546"/>
      <c r="DW100" s="546"/>
      <c r="DX100" s="546"/>
      <c r="DY100" s="546"/>
      <c r="DZ100" s="546"/>
      <c r="EA100" s="546"/>
      <c r="EB100" s="546"/>
      <c r="EC100" s="546"/>
      <c r="ED100" s="546"/>
      <c r="EE100" s="546"/>
      <c r="EF100" s="546"/>
      <c r="EG100" s="546"/>
      <c r="EH100" s="546"/>
      <c r="EI100" s="546"/>
      <c r="EJ100" s="546"/>
      <c r="EK100" s="546"/>
      <c r="EL100" s="546"/>
      <c r="EM100" s="546"/>
      <c r="EN100" s="546"/>
      <c r="EO100" s="546"/>
      <c r="EP100" s="546"/>
      <c r="EQ100" s="546"/>
      <c r="ER100" s="546"/>
      <c r="ES100" s="546"/>
      <c r="ET100" s="546"/>
      <c r="EU100" s="546"/>
      <c r="EV100" s="546"/>
      <c r="EW100" s="546"/>
      <c r="EX100" s="546"/>
      <c r="EY100" s="546"/>
      <c r="EZ100" s="546"/>
      <c r="FA100" s="546"/>
      <c r="FB100" s="546"/>
      <c r="FC100" s="546"/>
      <c r="FD100" s="546"/>
      <c r="FE100" s="546"/>
      <c r="FF100" s="546"/>
      <c r="FG100" s="546"/>
      <c r="FH100" s="546"/>
      <c r="FI100" s="546"/>
    </row>
    <row r="101" spans="6:165" ht="10.5">
      <c r="F101" s="267"/>
      <c r="G101" s="546"/>
      <c r="H101" s="546"/>
      <c r="I101" s="546"/>
      <c r="J101" s="546"/>
      <c r="K101" s="546"/>
      <c r="L101" s="546"/>
      <c r="M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6"/>
      <c r="AD101" s="546"/>
      <c r="AE101" s="546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546"/>
      <c r="BF101" s="546"/>
      <c r="BG101" s="546"/>
      <c r="BH101" s="546"/>
      <c r="BI101" s="546"/>
      <c r="BJ101" s="546"/>
      <c r="BK101" s="546"/>
      <c r="BL101" s="546"/>
      <c r="BM101" s="546"/>
      <c r="BN101" s="546"/>
      <c r="BO101" s="546"/>
      <c r="BP101" s="546"/>
      <c r="BQ101" s="546"/>
      <c r="BR101" s="546"/>
      <c r="BS101" s="546"/>
      <c r="BT101" s="546"/>
      <c r="BU101" s="546"/>
      <c r="BV101" s="546"/>
      <c r="BW101" s="546"/>
      <c r="BX101" s="546"/>
      <c r="BY101" s="546"/>
      <c r="BZ101" s="546"/>
      <c r="CA101" s="546"/>
      <c r="CB101" s="546"/>
      <c r="CC101" s="546"/>
      <c r="CD101" s="546"/>
      <c r="CE101" s="546"/>
      <c r="CF101" s="546"/>
      <c r="CG101" s="546"/>
      <c r="CH101" s="546"/>
      <c r="CI101" s="546"/>
      <c r="CJ101" s="546"/>
      <c r="CK101" s="546"/>
      <c r="CL101" s="546"/>
      <c r="CM101" s="546"/>
      <c r="CN101" s="546"/>
      <c r="CO101" s="546"/>
      <c r="CP101" s="546"/>
      <c r="CQ101" s="546"/>
      <c r="CR101" s="546"/>
      <c r="CS101" s="546"/>
      <c r="CT101" s="546"/>
      <c r="CU101" s="546"/>
      <c r="CV101" s="546"/>
      <c r="CW101" s="546"/>
      <c r="CX101" s="546"/>
      <c r="CY101" s="546"/>
      <c r="CZ101" s="546"/>
      <c r="DA101" s="546"/>
      <c r="DB101" s="546"/>
      <c r="DC101" s="546"/>
      <c r="DD101" s="546"/>
      <c r="DE101" s="546"/>
      <c r="DF101" s="546"/>
      <c r="DG101" s="546"/>
      <c r="DH101" s="546"/>
      <c r="DI101" s="546"/>
      <c r="DJ101" s="546"/>
      <c r="DK101" s="546"/>
      <c r="DL101" s="546"/>
      <c r="DM101" s="546"/>
      <c r="DN101" s="546"/>
      <c r="DO101" s="546"/>
      <c r="DP101" s="546"/>
      <c r="DQ101" s="546"/>
      <c r="DR101" s="546"/>
      <c r="DS101" s="546"/>
      <c r="DT101" s="546"/>
      <c r="DU101" s="546"/>
      <c r="DV101" s="546"/>
      <c r="DW101" s="546"/>
      <c r="DX101" s="546"/>
      <c r="DY101" s="546"/>
      <c r="DZ101" s="546"/>
      <c r="EA101" s="546"/>
      <c r="EB101" s="546"/>
      <c r="EC101" s="546"/>
      <c r="ED101" s="546"/>
      <c r="EE101" s="546"/>
      <c r="EF101" s="546"/>
      <c r="EG101" s="546"/>
      <c r="EH101" s="546"/>
      <c r="EI101" s="546"/>
      <c r="EJ101" s="546"/>
      <c r="EK101" s="546"/>
      <c r="EL101" s="546"/>
      <c r="EM101" s="546"/>
      <c r="EN101" s="546"/>
      <c r="EO101" s="546"/>
      <c r="EP101" s="546"/>
      <c r="EQ101" s="546"/>
      <c r="ER101" s="546"/>
      <c r="ES101" s="546"/>
      <c r="ET101" s="546"/>
      <c r="EU101" s="546"/>
      <c r="EV101" s="546"/>
      <c r="EW101" s="546"/>
      <c r="EX101" s="546"/>
      <c r="EY101" s="546"/>
      <c r="EZ101" s="546"/>
      <c r="FA101" s="546"/>
      <c r="FB101" s="546"/>
      <c r="FC101" s="546"/>
      <c r="FD101" s="546"/>
      <c r="FE101" s="546"/>
      <c r="FF101" s="546"/>
      <c r="FG101" s="546"/>
      <c r="FH101" s="546"/>
      <c r="FI101" s="546"/>
    </row>
    <row r="102" spans="6:165" ht="10.5">
      <c r="F102" s="267"/>
      <c r="G102" s="546"/>
      <c r="H102" s="546"/>
      <c r="I102" s="546"/>
      <c r="J102" s="546"/>
      <c r="K102" s="546"/>
      <c r="L102" s="546"/>
      <c r="M102" s="546"/>
      <c r="T102" s="546"/>
      <c r="U102" s="546"/>
      <c r="V102" s="546"/>
      <c r="W102" s="546"/>
      <c r="X102" s="546"/>
      <c r="Y102" s="546"/>
      <c r="Z102" s="546"/>
      <c r="AA102" s="546"/>
      <c r="AB102" s="546"/>
      <c r="AC102" s="546"/>
      <c r="AD102" s="546"/>
      <c r="AE102" s="546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546"/>
      <c r="BF102" s="546"/>
      <c r="BG102" s="546"/>
      <c r="BH102" s="546"/>
      <c r="BI102" s="546"/>
      <c r="BJ102" s="546"/>
      <c r="BK102" s="546"/>
      <c r="BL102" s="546"/>
      <c r="BM102" s="546"/>
      <c r="BN102" s="546"/>
      <c r="BO102" s="546"/>
      <c r="BP102" s="546"/>
      <c r="BQ102" s="546"/>
      <c r="BR102" s="546"/>
      <c r="BS102" s="546"/>
      <c r="BT102" s="546"/>
      <c r="BU102" s="546"/>
      <c r="BV102" s="546"/>
      <c r="BW102" s="546"/>
      <c r="BX102" s="546"/>
      <c r="BY102" s="546"/>
      <c r="BZ102" s="546"/>
      <c r="CA102" s="546"/>
      <c r="CB102" s="546"/>
      <c r="CC102" s="546"/>
      <c r="CD102" s="546"/>
      <c r="CE102" s="546"/>
      <c r="CF102" s="546"/>
      <c r="CG102" s="546"/>
      <c r="CH102" s="546"/>
      <c r="CI102" s="546"/>
      <c r="CJ102" s="546"/>
      <c r="CK102" s="546"/>
      <c r="CL102" s="546"/>
      <c r="CM102" s="546"/>
      <c r="CN102" s="546"/>
      <c r="CO102" s="546"/>
      <c r="CP102" s="546"/>
      <c r="CQ102" s="546"/>
      <c r="CR102" s="546"/>
      <c r="CS102" s="546"/>
      <c r="CT102" s="546"/>
      <c r="CU102" s="546"/>
      <c r="CV102" s="546"/>
      <c r="CW102" s="546"/>
      <c r="CX102" s="546"/>
      <c r="CY102" s="546"/>
      <c r="CZ102" s="546"/>
      <c r="DA102" s="546"/>
      <c r="DB102" s="546"/>
      <c r="DC102" s="546"/>
      <c r="DD102" s="546"/>
      <c r="DE102" s="546"/>
      <c r="DF102" s="546"/>
      <c r="DG102" s="546"/>
      <c r="DH102" s="546"/>
      <c r="DI102" s="546"/>
      <c r="DJ102" s="546"/>
      <c r="DK102" s="546"/>
      <c r="DL102" s="546"/>
      <c r="DM102" s="546"/>
      <c r="DN102" s="546"/>
      <c r="DO102" s="546"/>
      <c r="DP102" s="546"/>
      <c r="DQ102" s="546"/>
      <c r="DR102" s="546"/>
      <c r="DS102" s="546"/>
      <c r="DT102" s="546"/>
      <c r="DU102" s="546"/>
      <c r="DV102" s="546"/>
      <c r="DW102" s="546"/>
      <c r="DX102" s="546"/>
      <c r="DY102" s="546"/>
      <c r="DZ102" s="546"/>
      <c r="EA102" s="546"/>
      <c r="EB102" s="546"/>
      <c r="EC102" s="546"/>
      <c r="ED102" s="546"/>
      <c r="EE102" s="546"/>
      <c r="EF102" s="546"/>
      <c r="EG102" s="546"/>
      <c r="EH102" s="546"/>
      <c r="EI102" s="546"/>
      <c r="EJ102" s="546"/>
      <c r="EK102" s="546"/>
      <c r="EL102" s="546"/>
      <c r="EM102" s="546"/>
      <c r="EN102" s="546"/>
      <c r="EO102" s="546"/>
      <c r="EP102" s="546"/>
      <c r="EQ102" s="546"/>
      <c r="ER102" s="546"/>
      <c r="ES102" s="546"/>
      <c r="ET102" s="546"/>
      <c r="EU102" s="546"/>
      <c r="EV102" s="546"/>
      <c r="EW102" s="546"/>
      <c r="EX102" s="546"/>
      <c r="EY102" s="546"/>
      <c r="EZ102" s="546"/>
      <c r="FA102" s="546"/>
      <c r="FB102" s="546"/>
      <c r="FC102" s="546"/>
      <c r="FD102" s="546"/>
      <c r="FE102" s="546"/>
      <c r="FF102" s="546"/>
      <c r="FG102" s="546"/>
      <c r="FH102" s="546"/>
      <c r="FI102" s="546"/>
    </row>
    <row r="103" spans="6:165" ht="10.5">
      <c r="F103" s="267"/>
      <c r="G103" s="546"/>
      <c r="H103" s="546"/>
      <c r="I103" s="546"/>
      <c r="J103" s="546"/>
      <c r="K103" s="546"/>
      <c r="L103" s="546"/>
      <c r="M103" s="546"/>
      <c r="T103" s="546"/>
      <c r="U103" s="546"/>
      <c r="V103" s="546"/>
      <c r="W103" s="546"/>
      <c r="X103" s="546"/>
      <c r="Y103" s="546"/>
      <c r="Z103" s="546"/>
      <c r="AA103" s="546"/>
      <c r="AB103" s="546"/>
      <c r="AC103" s="546"/>
      <c r="AD103" s="546"/>
      <c r="AE103" s="546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546"/>
      <c r="BF103" s="546"/>
      <c r="BG103" s="546"/>
      <c r="BH103" s="546"/>
      <c r="BI103" s="546"/>
      <c r="BJ103" s="546"/>
      <c r="BK103" s="546"/>
      <c r="BL103" s="546"/>
      <c r="BM103" s="546"/>
      <c r="BN103" s="546"/>
      <c r="BO103" s="546"/>
      <c r="BP103" s="546"/>
      <c r="BQ103" s="546"/>
      <c r="BR103" s="546"/>
      <c r="BS103" s="546"/>
      <c r="BT103" s="546"/>
      <c r="BU103" s="546"/>
      <c r="BV103" s="546"/>
      <c r="BW103" s="546"/>
      <c r="BX103" s="546"/>
      <c r="BY103" s="546"/>
      <c r="BZ103" s="546"/>
      <c r="CA103" s="546"/>
      <c r="CB103" s="546"/>
      <c r="CC103" s="546"/>
      <c r="CD103" s="546"/>
      <c r="CE103" s="546"/>
      <c r="CF103" s="546"/>
      <c r="CG103" s="546"/>
      <c r="CH103" s="546"/>
      <c r="CI103" s="546"/>
      <c r="CJ103" s="546"/>
      <c r="CK103" s="546"/>
      <c r="CL103" s="546"/>
      <c r="CM103" s="546"/>
      <c r="CN103" s="546"/>
      <c r="CO103" s="546"/>
      <c r="CP103" s="546"/>
      <c r="CQ103" s="546"/>
      <c r="CR103" s="546"/>
      <c r="CS103" s="546"/>
      <c r="CT103" s="546"/>
      <c r="CU103" s="546"/>
      <c r="CV103" s="546"/>
      <c r="CW103" s="546"/>
      <c r="CX103" s="546"/>
      <c r="CY103" s="546"/>
      <c r="CZ103" s="546"/>
      <c r="DA103" s="546"/>
      <c r="DB103" s="546"/>
      <c r="DC103" s="546"/>
      <c r="DD103" s="546"/>
      <c r="DE103" s="546"/>
      <c r="DF103" s="546"/>
      <c r="DG103" s="546"/>
      <c r="DH103" s="546"/>
      <c r="DI103" s="546"/>
      <c r="DJ103" s="546"/>
      <c r="DK103" s="546"/>
      <c r="DL103" s="546"/>
      <c r="DM103" s="546"/>
      <c r="DN103" s="546"/>
      <c r="DO103" s="546"/>
      <c r="DP103" s="546"/>
      <c r="DQ103" s="546"/>
      <c r="DR103" s="546"/>
      <c r="DS103" s="546"/>
      <c r="DT103" s="546"/>
      <c r="DU103" s="546"/>
      <c r="DV103" s="546"/>
      <c r="DW103" s="546"/>
      <c r="DX103" s="546"/>
      <c r="DY103" s="546"/>
      <c r="DZ103" s="546"/>
      <c r="EA103" s="546"/>
      <c r="EB103" s="546"/>
      <c r="EC103" s="546"/>
      <c r="ED103" s="546"/>
      <c r="EE103" s="546"/>
      <c r="EF103" s="546"/>
      <c r="EG103" s="546"/>
      <c r="EH103" s="546"/>
      <c r="EI103" s="546"/>
      <c r="EJ103" s="546"/>
      <c r="EK103" s="546"/>
      <c r="EL103" s="546"/>
      <c r="EM103" s="546"/>
      <c r="EN103" s="546"/>
      <c r="EO103" s="546"/>
      <c r="EP103" s="546"/>
      <c r="EQ103" s="546"/>
      <c r="ER103" s="546"/>
      <c r="ES103" s="546"/>
      <c r="ET103" s="546"/>
      <c r="EU103" s="546"/>
      <c r="EV103" s="546"/>
      <c r="EW103" s="546"/>
      <c r="EX103" s="546"/>
      <c r="EY103" s="546"/>
      <c r="EZ103" s="546"/>
      <c r="FA103" s="546"/>
      <c r="FB103" s="546"/>
      <c r="FC103" s="546"/>
      <c r="FD103" s="546"/>
      <c r="FE103" s="546"/>
      <c r="FF103" s="546"/>
      <c r="FG103" s="546"/>
      <c r="FH103" s="546"/>
      <c r="FI103" s="546"/>
    </row>
    <row r="104" spans="6:165" ht="10.5">
      <c r="F104" s="267"/>
      <c r="G104" s="546"/>
      <c r="H104" s="546"/>
      <c r="I104" s="546"/>
      <c r="J104" s="546"/>
      <c r="K104" s="546"/>
      <c r="L104" s="546"/>
      <c r="M104" s="546"/>
      <c r="T104" s="546"/>
      <c r="U104" s="546"/>
      <c r="V104" s="546"/>
      <c r="W104" s="546"/>
      <c r="X104" s="546"/>
      <c r="Y104" s="546"/>
      <c r="Z104" s="546"/>
      <c r="AA104" s="546"/>
      <c r="AB104" s="546"/>
      <c r="AC104" s="546"/>
      <c r="AD104" s="546"/>
      <c r="AE104" s="546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546"/>
      <c r="BF104" s="546"/>
      <c r="BG104" s="546"/>
      <c r="BH104" s="546"/>
      <c r="BI104" s="546"/>
      <c r="BJ104" s="546"/>
      <c r="BK104" s="546"/>
      <c r="BL104" s="546"/>
      <c r="BM104" s="546"/>
      <c r="BN104" s="546"/>
      <c r="BO104" s="546"/>
      <c r="BP104" s="546"/>
      <c r="BQ104" s="546"/>
      <c r="BR104" s="546"/>
      <c r="BS104" s="546"/>
      <c r="BT104" s="546"/>
      <c r="BU104" s="546"/>
      <c r="BV104" s="546"/>
      <c r="BW104" s="546"/>
      <c r="BX104" s="546"/>
      <c r="BY104" s="546"/>
      <c r="BZ104" s="546"/>
      <c r="CA104" s="546"/>
      <c r="CB104" s="546"/>
      <c r="CC104" s="546"/>
      <c r="CD104" s="546"/>
      <c r="CE104" s="546"/>
      <c r="CF104" s="546"/>
      <c r="CG104" s="546"/>
      <c r="CH104" s="546"/>
      <c r="CI104" s="546"/>
      <c r="CJ104" s="546"/>
      <c r="CK104" s="546"/>
      <c r="CL104" s="546"/>
      <c r="CM104" s="546"/>
      <c r="CN104" s="546"/>
      <c r="CO104" s="546"/>
      <c r="CP104" s="546"/>
      <c r="CQ104" s="546"/>
      <c r="CR104" s="546"/>
      <c r="CS104" s="546"/>
      <c r="CT104" s="546"/>
      <c r="CU104" s="546"/>
      <c r="CV104" s="546"/>
      <c r="CW104" s="546"/>
      <c r="CX104" s="546"/>
      <c r="CY104" s="546"/>
      <c r="CZ104" s="546"/>
      <c r="DA104" s="546"/>
      <c r="DB104" s="546"/>
      <c r="DC104" s="546"/>
      <c r="DD104" s="546"/>
      <c r="DE104" s="546"/>
      <c r="DF104" s="546"/>
      <c r="DG104" s="546"/>
      <c r="DH104" s="546"/>
      <c r="DI104" s="546"/>
      <c r="DJ104" s="546"/>
      <c r="DK104" s="546"/>
      <c r="DL104" s="546"/>
      <c r="DM104" s="546"/>
      <c r="DN104" s="546"/>
      <c r="DO104" s="546"/>
      <c r="DP104" s="546"/>
      <c r="DQ104" s="546"/>
      <c r="DR104" s="546"/>
      <c r="DS104" s="546"/>
      <c r="DT104" s="546"/>
      <c r="DU104" s="546"/>
      <c r="DV104" s="546"/>
      <c r="DW104" s="546"/>
      <c r="DX104" s="546"/>
      <c r="DY104" s="546"/>
      <c r="DZ104" s="546"/>
      <c r="EA104" s="546"/>
      <c r="EB104" s="546"/>
      <c r="EC104" s="546"/>
      <c r="ED104" s="546"/>
      <c r="EE104" s="546"/>
      <c r="EF104" s="546"/>
      <c r="EG104" s="546"/>
      <c r="EH104" s="546"/>
      <c r="EI104" s="546"/>
      <c r="EJ104" s="546"/>
      <c r="EK104" s="546"/>
      <c r="EL104" s="546"/>
      <c r="EM104" s="546"/>
      <c r="EN104" s="546"/>
      <c r="EO104" s="546"/>
      <c r="EP104" s="546"/>
      <c r="EQ104" s="546"/>
      <c r="ER104" s="546"/>
      <c r="ES104" s="546"/>
      <c r="ET104" s="546"/>
      <c r="EU104" s="546"/>
      <c r="EV104" s="546"/>
      <c r="EW104" s="546"/>
      <c r="EX104" s="546"/>
      <c r="EY104" s="546"/>
      <c r="EZ104" s="546"/>
      <c r="FA104" s="546"/>
      <c r="FB104" s="546"/>
      <c r="FC104" s="546"/>
      <c r="FD104" s="546"/>
      <c r="FE104" s="546"/>
      <c r="FF104" s="546"/>
      <c r="FG104" s="546"/>
      <c r="FH104" s="546"/>
      <c r="FI104" s="546"/>
    </row>
    <row r="105" spans="6:165" ht="10.5">
      <c r="F105" s="267"/>
      <c r="G105" s="546"/>
      <c r="H105" s="546"/>
      <c r="I105" s="546"/>
      <c r="J105" s="546"/>
      <c r="K105" s="546"/>
      <c r="L105" s="546"/>
      <c r="M105" s="546"/>
      <c r="T105" s="546"/>
      <c r="U105" s="546"/>
      <c r="V105" s="546"/>
      <c r="W105" s="546"/>
      <c r="X105" s="546"/>
      <c r="Y105" s="546"/>
      <c r="Z105" s="546"/>
      <c r="AA105" s="546"/>
      <c r="AB105" s="546"/>
      <c r="AC105" s="546"/>
      <c r="AD105" s="546"/>
      <c r="AE105" s="546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546"/>
      <c r="BF105" s="546"/>
      <c r="BG105" s="546"/>
      <c r="BH105" s="546"/>
      <c r="BI105" s="546"/>
      <c r="BJ105" s="546"/>
      <c r="BK105" s="546"/>
      <c r="BL105" s="546"/>
      <c r="BM105" s="546"/>
      <c r="BN105" s="546"/>
      <c r="BO105" s="546"/>
      <c r="BP105" s="546"/>
      <c r="BQ105" s="546"/>
      <c r="BR105" s="546"/>
      <c r="BS105" s="546"/>
      <c r="BT105" s="546"/>
      <c r="BU105" s="546"/>
      <c r="BV105" s="546"/>
      <c r="BW105" s="546"/>
      <c r="BX105" s="546"/>
      <c r="BY105" s="546"/>
      <c r="BZ105" s="546"/>
      <c r="CA105" s="546"/>
      <c r="CB105" s="546"/>
      <c r="CC105" s="546"/>
      <c r="CD105" s="546"/>
      <c r="CE105" s="546"/>
      <c r="CF105" s="546"/>
      <c r="CG105" s="546"/>
      <c r="CH105" s="546"/>
      <c r="CI105" s="546"/>
      <c r="CJ105" s="546"/>
      <c r="CK105" s="546"/>
      <c r="CL105" s="546"/>
      <c r="CM105" s="546"/>
      <c r="CN105" s="546"/>
      <c r="CO105" s="546"/>
      <c r="CP105" s="546"/>
      <c r="CQ105" s="546"/>
      <c r="CR105" s="546"/>
      <c r="CS105" s="546"/>
      <c r="CT105" s="546"/>
      <c r="CU105" s="546"/>
      <c r="CV105" s="546"/>
      <c r="CW105" s="546"/>
      <c r="CX105" s="546"/>
      <c r="CY105" s="546"/>
      <c r="CZ105" s="546"/>
      <c r="DA105" s="546"/>
      <c r="DB105" s="546"/>
      <c r="DC105" s="546"/>
      <c r="DD105" s="546"/>
      <c r="DE105" s="546"/>
      <c r="DF105" s="546"/>
      <c r="DG105" s="546"/>
      <c r="DH105" s="546"/>
      <c r="DI105" s="546"/>
      <c r="DJ105" s="546"/>
      <c r="DK105" s="546"/>
      <c r="DL105" s="546"/>
      <c r="DM105" s="546"/>
      <c r="DN105" s="546"/>
      <c r="DO105" s="546"/>
      <c r="DP105" s="546"/>
      <c r="DQ105" s="546"/>
      <c r="DR105" s="546"/>
      <c r="DS105" s="546"/>
      <c r="DT105" s="546"/>
      <c r="DU105" s="546"/>
      <c r="DV105" s="546"/>
      <c r="DW105" s="546"/>
      <c r="DX105" s="546"/>
      <c r="DY105" s="546"/>
      <c r="DZ105" s="546"/>
      <c r="EA105" s="546"/>
      <c r="EB105" s="546"/>
      <c r="EC105" s="546"/>
      <c r="ED105" s="546"/>
      <c r="EE105" s="546"/>
      <c r="EF105" s="546"/>
      <c r="EG105" s="546"/>
      <c r="EH105" s="546"/>
      <c r="EI105" s="546"/>
      <c r="EJ105" s="546"/>
      <c r="EK105" s="546"/>
      <c r="EL105" s="546"/>
      <c r="EM105" s="546"/>
      <c r="EN105" s="546"/>
      <c r="EO105" s="546"/>
      <c r="EP105" s="546"/>
      <c r="EQ105" s="546"/>
      <c r="ER105" s="546"/>
      <c r="ES105" s="546"/>
      <c r="ET105" s="546"/>
      <c r="EU105" s="546"/>
      <c r="EV105" s="546"/>
      <c r="EW105" s="546"/>
      <c r="EX105" s="546"/>
      <c r="EY105" s="546"/>
      <c r="EZ105" s="546"/>
      <c r="FA105" s="546"/>
      <c r="FB105" s="546"/>
      <c r="FC105" s="546"/>
      <c r="FD105" s="546"/>
      <c r="FE105" s="546"/>
      <c r="FF105" s="546"/>
      <c r="FG105" s="546"/>
      <c r="FH105" s="546"/>
      <c r="FI105" s="546"/>
    </row>
    <row r="106" spans="6:165" ht="10.5">
      <c r="F106" s="267"/>
      <c r="G106" s="546"/>
      <c r="H106" s="546"/>
      <c r="I106" s="546"/>
      <c r="J106" s="546"/>
      <c r="K106" s="546"/>
      <c r="L106" s="546"/>
      <c r="M106" s="546"/>
      <c r="T106" s="546"/>
      <c r="U106" s="546"/>
      <c r="V106" s="546"/>
      <c r="W106" s="546"/>
      <c r="X106" s="546"/>
      <c r="Y106" s="546"/>
      <c r="Z106" s="546"/>
      <c r="AA106" s="546"/>
      <c r="AB106" s="546"/>
      <c r="AC106" s="546"/>
      <c r="AD106" s="546"/>
      <c r="AE106" s="546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546"/>
      <c r="BF106" s="546"/>
      <c r="BG106" s="546"/>
      <c r="BH106" s="546"/>
      <c r="BI106" s="546"/>
      <c r="BJ106" s="546"/>
      <c r="BK106" s="546"/>
      <c r="BL106" s="546"/>
      <c r="BM106" s="546"/>
      <c r="BN106" s="546"/>
      <c r="BO106" s="546"/>
      <c r="BP106" s="546"/>
      <c r="BQ106" s="546"/>
      <c r="BR106" s="546"/>
      <c r="BS106" s="546"/>
      <c r="BT106" s="546"/>
      <c r="BU106" s="546"/>
      <c r="BV106" s="546"/>
      <c r="BW106" s="546"/>
      <c r="BX106" s="546"/>
      <c r="BY106" s="546"/>
      <c r="BZ106" s="546"/>
      <c r="CA106" s="546"/>
      <c r="CB106" s="546"/>
      <c r="CC106" s="546"/>
      <c r="CD106" s="546"/>
      <c r="CE106" s="546"/>
      <c r="CF106" s="546"/>
      <c r="CG106" s="546"/>
      <c r="CH106" s="546"/>
      <c r="CI106" s="546"/>
      <c r="CJ106" s="546"/>
      <c r="CK106" s="546"/>
      <c r="CL106" s="546"/>
      <c r="CM106" s="546"/>
      <c r="CN106" s="546"/>
      <c r="CO106" s="546"/>
      <c r="CP106" s="546"/>
      <c r="CQ106" s="546"/>
      <c r="CR106" s="546"/>
      <c r="CS106" s="546"/>
      <c r="CT106" s="546"/>
      <c r="CU106" s="546"/>
      <c r="CV106" s="546"/>
      <c r="CW106" s="546"/>
      <c r="CX106" s="546"/>
      <c r="CY106" s="546"/>
      <c r="CZ106" s="546"/>
      <c r="DA106" s="546"/>
      <c r="DB106" s="546"/>
      <c r="DC106" s="546"/>
      <c r="DD106" s="546"/>
      <c r="DE106" s="546"/>
      <c r="DF106" s="546"/>
      <c r="DG106" s="546"/>
      <c r="DH106" s="546"/>
      <c r="DI106" s="546"/>
      <c r="DJ106" s="546"/>
      <c r="DK106" s="546"/>
      <c r="DL106" s="546"/>
      <c r="DM106" s="546"/>
      <c r="DN106" s="546"/>
      <c r="DO106" s="546"/>
      <c r="DP106" s="546"/>
      <c r="DQ106" s="546"/>
      <c r="DR106" s="546"/>
      <c r="DS106" s="546"/>
      <c r="DT106" s="546"/>
      <c r="DU106" s="546"/>
      <c r="DV106" s="546"/>
      <c r="DW106" s="546"/>
      <c r="DX106" s="546"/>
      <c r="DY106" s="546"/>
      <c r="DZ106" s="546"/>
      <c r="EA106" s="546"/>
      <c r="EB106" s="546"/>
      <c r="EC106" s="546"/>
      <c r="ED106" s="546"/>
      <c r="EE106" s="546"/>
      <c r="EF106" s="546"/>
      <c r="EG106" s="546"/>
      <c r="EH106" s="546"/>
      <c r="EI106" s="546"/>
      <c r="EJ106" s="546"/>
      <c r="EK106" s="546"/>
      <c r="EL106" s="546"/>
      <c r="EM106" s="546"/>
      <c r="EN106" s="546"/>
      <c r="EO106" s="546"/>
      <c r="EP106" s="546"/>
      <c r="EQ106" s="546"/>
      <c r="ER106" s="546"/>
      <c r="ES106" s="546"/>
      <c r="ET106" s="546"/>
      <c r="EU106" s="546"/>
      <c r="EV106" s="546"/>
      <c r="EW106" s="546"/>
      <c r="EX106" s="546"/>
      <c r="EY106" s="546"/>
      <c r="EZ106" s="546"/>
      <c r="FA106" s="546"/>
      <c r="FB106" s="546"/>
      <c r="FC106" s="546"/>
      <c r="FD106" s="546"/>
      <c r="FE106" s="546"/>
      <c r="FF106" s="546"/>
      <c r="FG106" s="546"/>
      <c r="FH106" s="546"/>
      <c r="FI106" s="546"/>
    </row>
    <row r="107" spans="6:165" ht="10.5">
      <c r="F107" s="267"/>
      <c r="G107" s="546"/>
      <c r="H107" s="546"/>
      <c r="I107" s="546"/>
      <c r="J107" s="546"/>
      <c r="K107" s="546"/>
      <c r="L107" s="546"/>
      <c r="M107" s="546"/>
      <c r="T107" s="546"/>
      <c r="U107" s="546"/>
      <c r="V107" s="546"/>
      <c r="W107" s="546"/>
      <c r="X107" s="546"/>
      <c r="Y107" s="546"/>
      <c r="Z107" s="546"/>
      <c r="AA107" s="546"/>
      <c r="AB107" s="546"/>
      <c r="AC107" s="546"/>
      <c r="AD107" s="546"/>
      <c r="AE107" s="546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546"/>
      <c r="BF107" s="546"/>
      <c r="BG107" s="546"/>
      <c r="BH107" s="546"/>
      <c r="BI107" s="546"/>
      <c r="BJ107" s="546"/>
      <c r="BK107" s="546"/>
      <c r="BL107" s="546"/>
      <c r="BM107" s="546"/>
      <c r="BN107" s="546"/>
      <c r="BO107" s="546"/>
      <c r="BP107" s="546"/>
      <c r="BQ107" s="546"/>
      <c r="BR107" s="546"/>
      <c r="BS107" s="546"/>
      <c r="BT107" s="546"/>
      <c r="BU107" s="546"/>
      <c r="BV107" s="546"/>
      <c r="BW107" s="546"/>
      <c r="BX107" s="546"/>
      <c r="BY107" s="546"/>
      <c r="BZ107" s="546"/>
      <c r="CA107" s="546"/>
      <c r="CB107" s="546"/>
      <c r="CC107" s="546"/>
      <c r="CD107" s="546"/>
      <c r="CE107" s="546"/>
      <c r="CF107" s="546"/>
      <c r="CG107" s="546"/>
      <c r="CH107" s="546"/>
      <c r="CI107" s="546"/>
      <c r="CJ107" s="546"/>
      <c r="CK107" s="546"/>
      <c r="CL107" s="546"/>
      <c r="CM107" s="546"/>
      <c r="CN107" s="546"/>
      <c r="CO107" s="546"/>
      <c r="CP107" s="546"/>
      <c r="CQ107" s="546"/>
      <c r="CR107" s="546"/>
      <c r="CS107" s="546"/>
      <c r="CT107" s="546"/>
      <c r="CU107" s="546"/>
      <c r="CV107" s="546"/>
      <c r="CW107" s="546"/>
      <c r="CX107" s="546"/>
      <c r="CY107" s="546"/>
      <c r="CZ107" s="546"/>
      <c r="DA107" s="546"/>
      <c r="DB107" s="546"/>
      <c r="DC107" s="546"/>
      <c r="DD107" s="546"/>
      <c r="DE107" s="546"/>
      <c r="DF107" s="546"/>
      <c r="DG107" s="546"/>
      <c r="DH107" s="546"/>
      <c r="DI107" s="546"/>
      <c r="DJ107" s="546"/>
      <c r="DK107" s="546"/>
      <c r="DL107" s="546"/>
      <c r="DM107" s="546"/>
      <c r="DN107" s="546"/>
      <c r="DO107" s="546"/>
      <c r="DP107" s="546"/>
      <c r="DQ107" s="546"/>
      <c r="DR107" s="546"/>
      <c r="DS107" s="546"/>
      <c r="DT107" s="546"/>
      <c r="DU107" s="546"/>
      <c r="DV107" s="546"/>
      <c r="DW107" s="546"/>
      <c r="DX107" s="546"/>
      <c r="DY107" s="546"/>
      <c r="DZ107" s="546"/>
      <c r="EA107" s="546"/>
      <c r="EB107" s="546"/>
      <c r="EC107" s="546"/>
      <c r="ED107" s="546"/>
      <c r="EE107" s="546"/>
      <c r="EF107" s="546"/>
      <c r="EG107" s="546"/>
      <c r="EH107" s="546"/>
      <c r="EI107" s="546"/>
      <c r="EJ107" s="546"/>
      <c r="EK107" s="546"/>
      <c r="EL107" s="546"/>
      <c r="EM107" s="546"/>
      <c r="EN107" s="546"/>
      <c r="EO107" s="546"/>
      <c r="EP107" s="546"/>
      <c r="EQ107" s="546"/>
      <c r="ER107" s="546"/>
      <c r="ES107" s="546"/>
      <c r="ET107" s="546"/>
      <c r="EU107" s="546"/>
      <c r="EV107" s="546"/>
      <c r="EW107" s="546"/>
      <c r="EX107" s="546"/>
      <c r="EY107" s="546"/>
      <c r="EZ107" s="546"/>
      <c r="FA107" s="546"/>
      <c r="FB107" s="546"/>
      <c r="FC107" s="546"/>
      <c r="FD107" s="546"/>
      <c r="FE107" s="546"/>
      <c r="FF107" s="546"/>
      <c r="FG107" s="546"/>
      <c r="FH107" s="546"/>
      <c r="FI107" s="546"/>
    </row>
    <row r="108" spans="6:165" ht="10.5">
      <c r="F108" s="267"/>
      <c r="G108" s="546"/>
      <c r="H108" s="546"/>
      <c r="I108" s="546"/>
      <c r="J108" s="546"/>
      <c r="K108" s="546"/>
      <c r="L108" s="546"/>
      <c r="M108" s="546"/>
      <c r="T108" s="546"/>
      <c r="U108" s="546"/>
      <c r="V108" s="546"/>
      <c r="W108" s="546"/>
      <c r="X108" s="546"/>
      <c r="Y108" s="546"/>
      <c r="Z108" s="546"/>
      <c r="AA108" s="546"/>
      <c r="AB108" s="546"/>
      <c r="AC108" s="546"/>
      <c r="AD108" s="546"/>
      <c r="AE108" s="546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546"/>
      <c r="BF108" s="546"/>
      <c r="BG108" s="546"/>
      <c r="BH108" s="546"/>
      <c r="BI108" s="546"/>
      <c r="BJ108" s="546"/>
      <c r="BK108" s="546"/>
      <c r="BL108" s="546"/>
      <c r="BM108" s="546"/>
      <c r="BN108" s="546"/>
      <c r="BO108" s="546"/>
      <c r="BP108" s="546"/>
      <c r="BQ108" s="546"/>
      <c r="BR108" s="546"/>
      <c r="BS108" s="546"/>
      <c r="BT108" s="546"/>
      <c r="BU108" s="546"/>
      <c r="BV108" s="546"/>
      <c r="BW108" s="546"/>
      <c r="BX108" s="546"/>
      <c r="BY108" s="546"/>
      <c r="BZ108" s="546"/>
      <c r="CA108" s="546"/>
      <c r="CB108" s="546"/>
      <c r="CC108" s="546"/>
      <c r="CD108" s="546"/>
      <c r="CE108" s="546"/>
      <c r="CF108" s="546"/>
      <c r="CG108" s="546"/>
      <c r="CH108" s="546"/>
      <c r="CI108" s="546"/>
      <c r="CJ108" s="546"/>
      <c r="CK108" s="546"/>
      <c r="CL108" s="546"/>
      <c r="CM108" s="546"/>
      <c r="CN108" s="546"/>
      <c r="CO108" s="546"/>
      <c r="CP108" s="546"/>
      <c r="CQ108" s="546"/>
      <c r="CR108" s="546"/>
      <c r="CS108" s="546"/>
      <c r="CT108" s="546"/>
      <c r="CU108" s="546"/>
      <c r="CV108" s="546"/>
      <c r="CW108" s="546"/>
      <c r="CX108" s="546"/>
      <c r="CY108" s="546"/>
      <c r="CZ108" s="546"/>
      <c r="DA108" s="546"/>
      <c r="DB108" s="546"/>
      <c r="DC108" s="546"/>
      <c r="DD108" s="546"/>
      <c r="DE108" s="546"/>
      <c r="DF108" s="546"/>
      <c r="DG108" s="546"/>
      <c r="DH108" s="546"/>
      <c r="DI108" s="546"/>
      <c r="DJ108" s="546"/>
      <c r="DK108" s="546"/>
      <c r="DL108" s="546"/>
      <c r="DM108" s="546"/>
      <c r="DN108" s="546"/>
      <c r="DO108" s="546"/>
      <c r="DP108" s="546"/>
      <c r="DQ108" s="546"/>
      <c r="DR108" s="546"/>
      <c r="DS108" s="546"/>
      <c r="DT108" s="546"/>
      <c r="DU108" s="546"/>
      <c r="DV108" s="546"/>
      <c r="DW108" s="546"/>
      <c r="DX108" s="546"/>
      <c r="DY108" s="546"/>
      <c r="DZ108" s="546"/>
      <c r="EA108" s="546"/>
      <c r="EB108" s="546"/>
      <c r="EC108" s="546"/>
      <c r="ED108" s="546"/>
      <c r="EE108" s="546"/>
      <c r="EF108" s="546"/>
      <c r="EG108" s="546"/>
      <c r="EH108" s="546"/>
      <c r="EI108" s="546"/>
      <c r="EJ108" s="546"/>
      <c r="EK108" s="546"/>
      <c r="EL108" s="546"/>
      <c r="EM108" s="546"/>
      <c r="EN108" s="546"/>
      <c r="EO108" s="546"/>
      <c r="EP108" s="546"/>
      <c r="EQ108" s="546"/>
      <c r="ER108" s="546"/>
      <c r="ES108" s="546"/>
      <c r="ET108" s="546"/>
      <c r="EU108" s="546"/>
      <c r="EV108" s="546"/>
      <c r="EW108" s="546"/>
      <c r="EX108" s="546"/>
      <c r="EY108" s="546"/>
      <c r="EZ108" s="546"/>
      <c r="FA108" s="546"/>
      <c r="FB108" s="546"/>
      <c r="FC108" s="546"/>
      <c r="FD108" s="546"/>
      <c r="FE108" s="546"/>
      <c r="FF108" s="546"/>
      <c r="FG108" s="546"/>
      <c r="FH108" s="546"/>
      <c r="FI108" s="546"/>
    </row>
    <row r="109" spans="6:165" ht="10.5">
      <c r="F109" s="267"/>
      <c r="G109" s="546"/>
      <c r="H109" s="546"/>
      <c r="I109" s="546"/>
      <c r="J109" s="546"/>
      <c r="K109" s="546"/>
      <c r="L109" s="546"/>
      <c r="M109" s="546"/>
      <c r="T109" s="546"/>
      <c r="U109" s="546"/>
      <c r="V109" s="546"/>
      <c r="W109" s="546"/>
      <c r="X109" s="546"/>
      <c r="Y109" s="546"/>
      <c r="Z109" s="546"/>
      <c r="AA109" s="546"/>
      <c r="AB109" s="546"/>
      <c r="AC109" s="546"/>
      <c r="AD109" s="546"/>
      <c r="AE109" s="546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546"/>
      <c r="BF109" s="546"/>
      <c r="BG109" s="546"/>
      <c r="BH109" s="546"/>
      <c r="BI109" s="546"/>
      <c r="BJ109" s="546"/>
      <c r="BK109" s="546"/>
      <c r="BL109" s="546"/>
      <c r="BM109" s="546"/>
      <c r="BN109" s="546"/>
      <c r="BO109" s="546"/>
      <c r="BP109" s="546"/>
      <c r="BQ109" s="546"/>
      <c r="BR109" s="546"/>
      <c r="BS109" s="546"/>
      <c r="BT109" s="546"/>
      <c r="BU109" s="546"/>
      <c r="BV109" s="546"/>
      <c r="BW109" s="546"/>
      <c r="BX109" s="546"/>
      <c r="BY109" s="546"/>
      <c r="BZ109" s="546"/>
      <c r="CA109" s="546"/>
      <c r="CB109" s="546"/>
      <c r="CC109" s="546"/>
      <c r="CD109" s="546"/>
      <c r="CE109" s="546"/>
      <c r="CF109" s="546"/>
      <c r="CG109" s="546"/>
      <c r="CH109" s="546"/>
      <c r="CI109" s="546"/>
      <c r="CJ109" s="546"/>
      <c r="CK109" s="546"/>
      <c r="CL109" s="546"/>
      <c r="CM109" s="546"/>
      <c r="CN109" s="546"/>
      <c r="CO109" s="546"/>
      <c r="CP109" s="546"/>
      <c r="CQ109" s="546"/>
      <c r="CR109" s="546"/>
      <c r="CS109" s="546"/>
      <c r="CT109" s="546"/>
      <c r="CU109" s="546"/>
      <c r="CV109" s="546"/>
      <c r="CW109" s="546"/>
      <c r="CX109" s="546"/>
      <c r="CY109" s="546"/>
      <c r="CZ109" s="546"/>
      <c r="DA109" s="546"/>
      <c r="DB109" s="546"/>
      <c r="DC109" s="546"/>
      <c r="DD109" s="546"/>
      <c r="DE109" s="546"/>
      <c r="DF109" s="546"/>
      <c r="DG109" s="546"/>
      <c r="DH109" s="546"/>
      <c r="DI109" s="546"/>
      <c r="DJ109" s="546"/>
      <c r="DK109" s="546"/>
      <c r="DL109" s="546"/>
      <c r="DM109" s="546"/>
      <c r="DN109" s="546"/>
      <c r="DO109" s="546"/>
      <c r="DP109" s="546"/>
      <c r="DQ109" s="546"/>
      <c r="DR109" s="546"/>
      <c r="DS109" s="546"/>
      <c r="DT109" s="546"/>
      <c r="DU109" s="546"/>
      <c r="DV109" s="546"/>
      <c r="DW109" s="546"/>
      <c r="DX109" s="546"/>
      <c r="DY109" s="546"/>
      <c r="DZ109" s="546"/>
      <c r="EA109" s="546"/>
      <c r="EB109" s="546"/>
      <c r="EC109" s="546"/>
      <c r="ED109" s="546"/>
      <c r="EE109" s="546"/>
      <c r="EF109" s="546"/>
      <c r="EG109" s="546"/>
      <c r="EH109" s="546"/>
      <c r="EI109" s="546"/>
      <c r="EJ109" s="546"/>
      <c r="EK109" s="546"/>
      <c r="EL109" s="546"/>
      <c r="EM109" s="546"/>
      <c r="EN109" s="546"/>
      <c r="EO109" s="546"/>
      <c r="EP109" s="546"/>
      <c r="EQ109" s="546"/>
      <c r="ER109" s="546"/>
      <c r="ES109" s="546"/>
      <c r="ET109" s="546"/>
      <c r="EU109" s="546"/>
      <c r="EV109" s="546"/>
      <c r="EW109" s="546"/>
      <c r="EX109" s="546"/>
      <c r="EY109" s="546"/>
      <c r="EZ109" s="546"/>
      <c r="FA109" s="546"/>
      <c r="FB109" s="546"/>
      <c r="FC109" s="546"/>
      <c r="FD109" s="546"/>
      <c r="FE109" s="546"/>
      <c r="FF109" s="546"/>
      <c r="FG109" s="546"/>
      <c r="FH109" s="546"/>
      <c r="FI109" s="546"/>
    </row>
    <row r="110" spans="6:165" ht="10.5">
      <c r="F110" s="267"/>
      <c r="G110" s="546"/>
      <c r="H110" s="546"/>
      <c r="I110" s="546"/>
      <c r="J110" s="546"/>
      <c r="K110" s="546"/>
      <c r="L110" s="546"/>
      <c r="M110" s="546"/>
      <c r="T110" s="546"/>
      <c r="U110" s="546"/>
      <c r="V110" s="546"/>
      <c r="W110" s="546"/>
      <c r="X110" s="546"/>
      <c r="Y110" s="546"/>
      <c r="Z110" s="546"/>
      <c r="AA110" s="546"/>
      <c r="AB110" s="546"/>
      <c r="AC110" s="546"/>
      <c r="AD110" s="546"/>
      <c r="AE110" s="546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546"/>
      <c r="BF110" s="546"/>
      <c r="BG110" s="546"/>
      <c r="BH110" s="546"/>
      <c r="BI110" s="546"/>
      <c r="BJ110" s="546"/>
      <c r="BK110" s="546"/>
      <c r="BL110" s="546"/>
      <c r="BM110" s="546"/>
      <c r="BN110" s="546"/>
      <c r="BO110" s="546"/>
      <c r="BP110" s="546"/>
      <c r="BQ110" s="546"/>
      <c r="BR110" s="546"/>
      <c r="BS110" s="546"/>
      <c r="BT110" s="546"/>
      <c r="BU110" s="546"/>
      <c r="BV110" s="546"/>
      <c r="BW110" s="546"/>
      <c r="BX110" s="546"/>
      <c r="BY110" s="546"/>
      <c r="BZ110" s="546"/>
      <c r="CA110" s="546"/>
      <c r="CB110" s="546"/>
      <c r="CC110" s="546"/>
      <c r="CD110" s="546"/>
      <c r="CE110" s="546"/>
      <c r="CF110" s="546"/>
      <c r="CG110" s="546"/>
      <c r="CH110" s="546"/>
      <c r="CI110" s="546"/>
      <c r="CJ110" s="546"/>
      <c r="CK110" s="546"/>
      <c r="CL110" s="546"/>
      <c r="CM110" s="546"/>
      <c r="CN110" s="546"/>
      <c r="CO110" s="546"/>
      <c r="CP110" s="546"/>
      <c r="CQ110" s="546"/>
      <c r="CR110" s="546"/>
      <c r="CS110" s="546"/>
      <c r="CT110" s="546"/>
      <c r="CU110" s="546"/>
      <c r="CV110" s="546"/>
      <c r="CW110" s="546"/>
      <c r="CX110" s="546"/>
      <c r="CY110" s="546"/>
      <c r="CZ110" s="546"/>
      <c r="DA110" s="546"/>
      <c r="DB110" s="546"/>
      <c r="DC110" s="546"/>
      <c r="DD110" s="546"/>
      <c r="DE110" s="546"/>
      <c r="DF110" s="546"/>
      <c r="DG110" s="546"/>
      <c r="DH110" s="546"/>
      <c r="DI110" s="546"/>
      <c r="DJ110" s="546"/>
      <c r="DK110" s="546"/>
      <c r="DL110" s="546"/>
      <c r="DM110" s="546"/>
      <c r="DN110" s="546"/>
      <c r="DO110" s="546"/>
      <c r="DP110" s="546"/>
      <c r="DQ110" s="546"/>
      <c r="DR110" s="546"/>
      <c r="DS110" s="546"/>
      <c r="DT110" s="546"/>
      <c r="DU110" s="546"/>
      <c r="DV110" s="546"/>
      <c r="DW110" s="546"/>
      <c r="DX110" s="546"/>
      <c r="DY110" s="546"/>
      <c r="DZ110" s="546"/>
      <c r="EA110" s="546"/>
      <c r="EB110" s="546"/>
      <c r="EC110" s="546"/>
      <c r="ED110" s="546"/>
      <c r="EE110" s="546"/>
      <c r="EF110" s="546"/>
      <c r="EG110" s="546"/>
      <c r="EH110" s="546"/>
      <c r="EI110" s="546"/>
      <c r="EJ110" s="546"/>
      <c r="EK110" s="546"/>
      <c r="EL110" s="546"/>
      <c r="EM110" s="546"/>
      <c r="EN110" s="546"/>
      <c r="EO110" s="546"/>
      <c r="EP110" s="546"/>
      <c r="EQ110" s="546"/>
      <c r="ER110" s="546"/>
      <c r="ES110" s="546"/>
      <c r="ET110" s="546"/>
      <c r="EU110" s="546"/>
      <c r="EV110" s="546"/>
      <c r="EW110" s="546"/>
      <c r="EX110" s="546"/>
      <c r="EY110" s="546"/>
      <c r="EZ110" s="546"/>
      <c r="FA110" s="546"/>
      <c r="FB110" s="546"/>
      <c r="FC110" s="546"/>
      <c r="FD110" s="546"/>
      <c r="FE110" s="546"/>
      <c r="FF110" s="546"/>
      <c r="FG110" s="546"/>
      <c r="FH110" s="546"/>
      <c r="FI110" s="546"/>
    </row>
    <row r="111" spans="6:165" ht="10.5">
      <c r="F111" s="267"/>
      <c r="G111" s="546"/>
      <c r="H111" s="546"/>
      <c r="I111" s="546"/>
      <c r="J111" s="546"/>
      <c r="K111" s="546"/>
      <c r="L111" s="546"/>
      <c r="M111" s="546"/>
      <c r="T111" s="546"/>
      <c r="U111" s="546"/>
      <c r="V111" s="546"/>
      <c r="W111" s="546"/>
      <c r="X111" s="546"/>
      <c r="Y111" s="546"/>
      <c r="Z111" s="546"/>
      <c r="AA111" s="546"/>
      <c r="AB111" s="546"/>
      <c r="AC111" s="546"/>
      <c r="AD111" s="546"/>
      <c r="AE111" s="546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546"/>
      <c r="BF111" s="546"/>
      <c r="BG111" s="546"/>
      <c r="BH111" s="546"/>
      <c r="BI111" s="546"/>
      <c r="BJ111" s="546"/>
      <c r="BK111" s="546"/>
      <c r="BL111" s="546"/>
      <c r="BM111" s="546"/>
      <c r="BN111" s="546"/>
      <c r="BO111" s="546"/>
      <c r="BP111" s="546"/>
      <c r="BQ111" s="546"/>
      <c r="BR111" s="546"/>
      <c r="BS111" s="546"/>
      <c r="BT111" s="546"/>
      <c r="BU111" s="546"/>
      <c r="BV111" s="546"/>
      <c r="BW111" s="546"/>
      <c r="BX111" s="546"/>
      <c r="BY111" s="546"/>
      <c r="BZ111" s="546"/>
      <c r="CA111" s="546"/>
      <c r="CB111" s="546"/>
      <c r="CC111" s="546"/>
      <c r="CD111" s="546"/>
      <c r="CE111" s="546"/>
      <c r="CF111" s="546"/>
      <c r="CG111" s="546"/>
      <c r="CH111" s="546"/>
      <c r="CI111" s="546"/>
      <c r="CJ111" s="546"/>
      <c r="CK111" s="546"/>
      <c r="CL111" s="546"/>
      <c r="CM111" s="546"/>
      <c r="CN111" s="546"/>
      <c r="CO111" s="546"/>
      <c r="CP111" s="546"/>
      <c r="CQ111" s="546"/>
      <c r="CR111" s="546"/>
      <c r="CS111" s="546"/>
      <c r="CT111" s="546"/>
      <c r="CU111" s="546"/>
      <c r="CV111" s="546"/>
      <c r="CW111" s="546"/>
      <c r="CX111" s="546"/>
      <c r="CY111" s="546"/>
      <c r="CZ111" s="546"/>
      <c r="DA111" s="546"/>
      <c r="DB111" s="546"/>
      <c r="DC111" s="546"/>
      <c r="DD111" s="546"/>
      <c r="DE111" s="546"/>
      <c r="DF111" s="546"/>
      <c r="DG111" s="546"/>
      <c r="DH111" s="546"/>
      <c r="DI111" s="546"/>
      <c r="DJ111" s="546"/>
      <c r="DK111" s="546"/>
      <c r="DL111" s="546"/>
      <c r="DM111" s="546"/>
      <c r="DN111" s="546"/>
      <c r="DO111" s="546"/>
      <c r="DP111" s="546"/>
      <c r="DQ111" s="546"/>
      <c r="DR111" s="546"/>
      <c r="DS111" s="546"/>
      <c r="DT111" s="546"/>
      <c r="DU111" s="546"/>
      <c r="DV111" s="546"/>
      <c r="DW111" s="546"/>
      <c r="DX111" s="546"/>
      <c r="DY111" s="546"/>
      <c r="DZ111" s="546"/>
      <c r="EA111" s="546"/>
      <c r="EB111" s="546"/>
      <c r="EC111" s="546"/>
      <c r="ED111" s="546"/>
      <c r="EE111" s="546"/>
      <c r="EF111" s="546"/>
      <c r="EG111" s="546"/>
      <c r="EH111" s="546"/>
      <c r="EI111" s="546"/>
      <c r="EJ111" s="546"/>
      <c r="EK111" s="546"/>
      <c r="EL111" s="546"/>
      <c r="EM111" s="546"/>
      <c r="EN111" s="546"/>
      <c r="EO111" s="546"/>
      <c r="EP111" s="546"/>
      <c r="EQ111" s="546"/>
      <c r="ER111" s="546"/>
      <c r="ES111" s="546"/>
      <c r="ET111" s="546"/>
      <c r="EU111" s="546"/>
      <c r="EV111" s="546"/>
      <c r="EW111" s="546"/>
      <c r="EX111" s="546"/>
      <c r="EY111" s="546"/>
      <c r="EZ111" s="546"/>
      <c r="FA111" s="546"/>
      <c r="FB111" s="546"/>
      <c r="FC111" s="546"/>
      <c r="FD111" s="546"/>
      <c r="FE111" s="546"/>
      <c r="FF111" s="546"/>
      <c r="FG111" s="546"/>
      <c r="FH111" s="546"/>
      <c r="FI111" s="546"/>
    </row>
    <row r="112" spans="6:165" ht="10.5">
      <c r="F112" s="267"/>
      <c r="G112" s="546"/>
      <c r="H112" s="546"/>
      <c r="I112" s="546"/>
      <c r="J112" s="546"/>
      <c r="K112" s="546"/>
      <c r="L112" s="546"/>
      <c r="M112" s="546"/>
      <c r="T112" s="546"/>
      <c r="U112" s="546"/>
      <c r="V112" s="546"/>
      <c r="W112" s="546"/>
      <c r="X112" s="546"/>
      <c r="Y112" s="546"/>
      <c r="Z112" s="546"/>
      <c r="AA112" s="546"/>
      <c r="AB112" s="546"/>
      <c r="AC112" s="546"/>
      <c r="AD112" s="546"/>
      <c r="AE112" s="546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546"/>
      <c r="BF112" s="546"/>
      <c r="BG112" s="546"/>
      <c r="BH112" s="546"/>
      <c r="BI112" s="546"/>
      <c r="BJ112" s="546"/>
      <c r="BK112" s="546"/>
      <c r="BL112" s="546"/>
      <c r="BM112" s="546"/>
      <c r="BN112" s="546"/>
      <c r="BO112" s="546"/>
      <c r="BP112" s="546"/>
      <c r="BQ112" s="546"/>
      <c r="BR112" s="546"/>
      <c r="BS112" s="546"/>
      <c r="BT112" s="546"/>
      <c r="BU112" s="546"/>
      <c r="BV112" s="546"/>
      <c r="BW112" s="546"/>
      <c r="BX112" s="546"/>
      <c r="BY112" s="546"/>
      <c r="BZ112" s="546"/>
      <c r="CA112" s="546"/>
      <c r="CB112" s="546"/>
      <c r="CC112" s="546"/>
      <c r="CD112" s="546"/>
      <c r="CE112" s="546"/>
      <c r="CF112" s="546"/>
      <c r="CG112" s="546"/>
      <c r="CH112" s="546"/>
      <c r="CI112" s="546"/>
      <c r="CJ112" s="546"/>
      <c r="CK112" s="546"/>
      <c r="CL112" s="546"/>
      <c r="CM112" s="546"/>
      <c r="CN112" s="546"/>
      <c r="CO112" s="546"/>
      <c r="CP112" s="546"/>
      <c r="CQ112" s="546"/>
      <c r="CR112" s="546"/>
      <c r="CS112" s="546"/>
      <c r="CT112" s="546"/>
      <c r="CU112" s="546"/>
      <c r="CV112" s="546"/>
      <c r="CW112" s="546"/>
      <c r="CX112" s="546"/>
      <c r="CY112" s="546"/>
      <c r="CZ112" s="546"/>
      <c r="DA112" s="546"/>
      <c r="DB112" s="546"/>
      <c r="DC112" s="546"/>
      <c r="DD112" s="546"/>
      <c r="DE112" s="546"/>
      <c r="DF112" s="546"/>
      <c r="DG112" s="546"/>
      <c r="DH112" s="546"/>
      <c r="DI112" s="546"/>
      <c r="DJ112" s="546"/>
      <c r="DK112" s="546"/>
      <c r="DL112" s="546"/>
      <c r="DM112" s="546"/>
      <c r="DN112" s="546"/>
      <c r="DO112" s="546"/>
      <c r="DP112" s="546"/>
      <c r="DQ112" s="546"/>
      <c r="DR112" s="546"/>
      <c r="DS112" s="546"/>
      <c r="DT112" s="546"/>
      <c r="DU112" s="546"/>
      <c r="DV112" s="546"/>
      <c r="DW112" s="546"/>
      <c r="DX112" s="546"/>
      <c r="DY112" s="546"/>
      <c r="DZ112" s="546"/>
      <c r="EA112" s="546"/>
      <c r="EB112" s="546"/>
      <c r="EC112" s="546"/>
      <c r="ED112" s="546"/>
      <c r="EE112" s="546"/>
      <c r="EF112" s="546"/>
      <c r="EG112" s="546"/>
      <c r="EH112" s="546"/>
      <c r="EI112" s="546"/>
      <c r="EJ112" s="546"/>
      <c r="EK112" s="546"/>
      <c r="EL112" s="546"/>
      <c r="EM112" s="546"/>
      <c r="EN112" s="546"/>
      <c r="EO112" s="546"/>
      <c r="EP112" s="546"/>
      <c r="EQ112" s="546"/>
      <c r="ER112" s="546"/>
      <c r="ES112" s="546"/>
      <c r="ET112" s="546"/>
      <c r="EU112" s="546"/>
      <c r="EV112" s="546"/>
      <c r="EW112" s="546"/>
      <c r="EX112" s="546"/>
      <c r="EY112" s="546"/>
      <c r="EZ112" s="546"/>
      <c r="FA112" s="546"/>
      <c r="FB112" s="546"/>
      <c r="FC112" s="546"/>
      <c r="FD112" s="546"/>
      <c r="FE112" s="546"/>
      <c r="FF112" s="546"/>
      <c r="FG112" s="546"/>
      <c r="FH112" s="546"/>
      <c r="FI112" s="546"/>
    </row>
    <row r="113" spans="6:165" ht="10.5">
      <c r="F113" s="267"/>
      <c r="G113" s="546"/>
      <c r="H113" s="546"/>
      <c r="I113" s="546"/>
      <c r="J113" s="546"/>
      <c r="K113" s="546"/>
      <c r="L113" s="546"/>
      <c r="M113" s="546"/>
      <c r="T113" s="546"/>
      <c r="U113" s="546"/>
      <c r="V113" s="546"/>
      <c r="W113" s="546"/>
      <c r="X113" s="546"/>
      <c r="Y113" s="546"/>
      <c r="Z113" s="546"/>
      <c r="AA113" s="546"/>
      <c r="AB113" s="546"/>
      <c r="AC113" s="546"/>
      <c r="AD113" s="546"/>
      <c r="AE113" s="546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546"/>
      <c r="BF113" s="546"/>
      <c r="BG113" s="546"/>
      <c r="BH113" s="546"/>
      <c r="BI113" s="546"/>
      <c r="BJ113" s="546"/>
      <c r="BK113" s="546"/>
      <c r="BL113" s="546"/>
      <c r="BM113" s="546"/>
      <c r="BN113" s="546"/>
      <c r="BO113" s="546"/>
      <c r="BP113" s="546"/>
      <c r="BQ113" s="546"/>
      <c r="BR113" s="546"/>
      <c r="BS113" s="546"/>
      <c r="BT113" s="546"/>
      <c r="BU113" s="546"/>
      <c r="BV113" s="546"/>
      <c r="BW113" s="546"/>
      <c r="BX113" s="546"/>
      <c r="BY113" s="546"/>
      <c r="BZ113" s="546"/>
      <c r="CA113" s="546"/>
      <c r="CB113" s="546"/>
      <c r="CC113" s="546"/>
      <c r="CD113" s="546"/>
      <c r="CE113" s="546"/>
      <c r="CF113" s="546"/>
      <c r="CG113" s="546"/>
      <c r="CH113" s="546"/>
      <c r="CI113" s="546"/>
      <c r="CJ113" s="546"/>
      <c r="CK113" s="546"/>
      <c r="CL113" s="546"/>
      <c r="CM113" s="546"/>
      <c r="CN113" s="546"/>
      <c r="CO113" s="546"/>
      <c r="CP113" s="546"/>
      <c r="CQ113" s="546"/>
      <c r="CR113" s="546"/>
      <c r="CS113" s="546"/>
      <c r="CT113" s="546"/>
      <c r="CU113" s="546"/>
      <c r="CV113" s="546"/>
      <c r="CW113" s="546"/>
      <c r="CX113" s="546"/>
      <c r="CY113" s="546"/>
      <c r="CZ113" s="546"/>
      <c r="DA113" s="546"/>
      <c r="DB113" s="546"/>
      <c r="DC113" s="546"/>
      <c r="DD113" s="546"/>
      <c r="DE113" s="546"/>
      <c r="DF113" s="546"/>
      <c r="DG113" s="546"/>
      <c r="DH113" s="546"/>
      <c r="DI113" s="546"/>
      <c r="DJ113" s="546"/>
      <c r="DK113" s="546"/>
      <c r="DL113" s="546"/>
      <c r="DM113" s="546"/>
      <c r="DN113" s="546"/>
      <c r="DO113" s="546"/>
      <c r="DP113" s="546"/>
      <c r="DQ113" s="546"/>
      <c r="DR113" s="546"/>
      <c r="DS113" s="546"/>
      <c r="DT113" s="546"/>
      <c r="DU113" s="546"/>
      <c r="DV113" s="546"/>
      <c r="DW113" s="546"/>
      <c r="DX113" s="546"/>
      <c r="DY113" s="546"/>
      <c r="DZ113" s="546"/>
      <c r="EA113" s="546"/>
      <c r="EB113" s="546"/>
      <c r="EC113" s="546"/>
      <c r="ED113" s="546"/>
      <c r="EE113" s="546"/>
      <c r="EF113" s="546"/>
      <c r="EG113" s="546"/>
      <c r="EH113" s="546"/>
      <c r="EI113" s="546"/>
      <c r="EJ113" s="546"/>
      <c r="EK113" s="546"/>
      <c r="EL113" s="546"/>
      <c r="EM113" s="546"/>
      <c r="EN113" s="546"/>
      <c r="EO113" s="546"/>
      <c r="EP113" s="546"/>
      <c r="EQ113" s="546"/>
      <c r="ER113" s="546"/>
      <c r="ES113" s="546"/>
      <c r="ET113" s="546"/>
      <c r="EU113" s="546"/>
      <c r="EV113" s="546"/>
      <c r="EW113" s="546"/>
      <c r="EX113" s="546"/>
      <c r="EY113" s="546"/>
      <c r="EZ113" s="546"/>
      <c r="FA113" s="546"/>
      <c r="FB113" s="546"/>
      <c r="FC113" s="546"/>
      <c r="FD113" s="546"/>
      <c r="FE113" s="546"/>
      <c r="FF113" s="546"/>
      <c r="FG113" s="546"/>
      <c r="FH113" s="546"/>
      <c r="FI113" s="546"/>
    </row>
    <row r="114" spans="6:165" ht="10.5">
      <c r="F114" s="267"/>
      <c r="G114" s="546"/>
      <c r="H114" s="546"/>
      <c r="I114" s="546"/>
      <c r="J114" s="546"/>
      <c r="K114" s="546"/>
      <c r="L114" s="546"/>
      <c r="M114" s="546"/>
      <c r="T114" s="546"/>
      <c r="U114" s="546"/>
      <c r="V114" s="546"/>
      <c r="W114" s="546"/>
      <c r="X114" s="546"/>
      <c r="Y114" s="546"/>
      <c r="Z114" s="546"/>
      <c r="AA114" s="546"/>
      <c r="AB114" s="546"/>
      <c r="AC114" s="546"/>
      <c r="AD114" s="546"/>
      <c r="AE114" s="546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546"/>
      <c r="BF114" s="546"/>
      <c r="BG114" s="546"/>
      <c r="BH114" s="546"/>
      <c r="BI114" s="546"/>
      <c r="BJ114" s="546"/>
      <c r="BK114" s="546"/>
      <c r="BL114" s="546"/>
      <c r="BM114" s="546"/>
      <c r="BN114" s="546"/>
      <c r="BO114" s="546"/>
      <c r="BP114" s="546"/>
      <c r="BQ114" s="546"/>
      <c r="BR114" s="546"/>
      <c r="BS114" s="546"/>
      <c r="BT114" s="546"/>
      <c r="BU114" s="546"/>
      <c r="BV114" s="546"/>
      <c r="BW114" s="546"/>
      <c r="BX114" s="546"/>
      <c r="BY114" s="546"/>
      <c r="BZ114" s="546"/>
      <c r="CA114" s="546"/>
      <c r="CB114" s="546"/>
      <c r="CC114" s="546"/>
      <c r="CD114" s="546"/>
      <c r="CE114" s="546"/>
      <c r="CF114" s="546"/>
      <c r="CG114" s="546"/>
      <c r="CH114" s="546"/>
      <c r="CI114" s="546"/>
      <c r="CJ114" s="546"/>
      <c r="CK114" s="546"/>
      <c r="CL114" s="546"/>
      <c r="CM114" s="546"/>
      <c r="CN114" s="546"/>
      <c r="CO114" s="546"/>
      <c r="CP114" s="546"/>
      <c r="CQ114" s="546"/>
      <c r="CR114" s="546"/>
      <c r="CS114" s="546"/>
      <c r="CT114" s="546"/>
      <c r="CU114" s="546"/>
      <c r="CV114" s="546"/>
      <c r="CW114" s="546"/>
      <c r="CX114" s="546"/>
      <c r="CY114" s="546"/>
      <c r="CZ114" s="546"/>
      <c r="DA114" s="546"/>
      <c r="DB114" s="546"/>
      <c r="DC114" s="546"/>
      <c r="DD114" s="546"/>
      <c r="DE114" s="546"/>
      <c r="DF114" s="546"/>
      <c r="DG114" s="546"/>
      <c r="DH114" s="546"/>
      <c r="DI114" s="546"/>
      <c r="DJ114" s="546"/>
      <c r="DK114" s="546"/>
      <c r="DL114" s="546"/>
      <c r="DM114" s="546"/>
      <c r="DN114" s="546"/>
      <c r="DO114" s="546"/>
      <c r="DP114" s="546"/>
      <c r="DQ114" s="546"/>
      <c r="DR114" s="546"/>
      <c r="DS114" s="546"/>
      <c r="DT114" s="546"/>
      <c r="DU114" s="546"/>
      <c r="DV114" s="546"/>
      <c r="DW114" s="546"/>
      <c r="DX114" s="546"/>
      <c r="DY114" s="546"/>
      <c r="DZ114" s="546"/>
      <c r="EA114" s="546"/>
      <c r="EB114" s="546"/>
      <c r="EC114" s="546"/>
      <c r="ED114" s="546"/>
      <c r="EE114" s="546"/>
      <c r="EF114" s="546"/>
      <c r="EG114" s="546"/>
      <c r="EH114" s="546"/>
      <c r="EI114" s="546"/>
      <c r="EJ114" s="546"/>
      <c r="EK114" s="546"/>
      <c r="EL114" s="546"/>
      <c r="EM114" s="546"/>
      <c r="EN114" s="546"/>
      <c r="EO114" s="546"/>
      <c r="EP114" s="546"/>
      <c r="EQ114" s="546"/>
      <c r="ER114" s="546"/>
      <c r="ES114" s="546"/>
      <c r="ET114" s="546"/>
      <c r="EU114" s="546"/>
      <c r="EV114" s="546"/>
      <c r="EW114" s="546"/>
      <c r="EX114" s="546"/>
      <c r="EY114" s="546"/>
      <c r="EZ114" s="546"/>
      <c r="FA114" s="546"/>
      <c r="FB114" s="546"/>
      <c r="FC114" s="546"/>
      <c r="FD114" s="546"/>
      <c r="FE114" s="546"/>
      <c r="FF114" s="546"/>
      <c r="FG114" s="546"/>
      <c r="FH114" s="546"/>
      <c r="FI114" s="546"/>
    </row>
    <row r="115" spans="6:165" ht="10.5">
      <c r="F115" s="267"/>
      <c r="G115" s="546"/>
      <c r="H115" s="546"/>
      <c r="I115" s="546"/>
      <c r="J115" s="546"/>
      <c r="K115" s="546"/>
      <c r="L115" s="546"/>
      <c r="M115" s="546"/>
      <c r="T115" s="546"/>
      <c r="U115" s="546"/>
      <c r="V115" s="546"/>
      <c r="W115" s="546"/>
      <c r="X115" s="546"/>
      <c r="Y115" s="546"/>
      <c r="Z115" s="546"/>
      <c r="AA115" s="546"/>
      <c r="AB115" s="546"/>
      <c r="AC115" s="546"/>
      <c r="AD115" s="546"/>
      <c r="AE115" s="546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546"/>
      <c r="BF115" s="546"/>
      <c r="BG115" s="546"/>
      <c r="BH115" s="546"/>
      <c r="BI115" s="546"/>
      <c r="BJ115" s="546"/>
      <c r="BK115" s="546"/>
      <c r="BL115" s="546"/>
      <c r="BM115" s="546"/>
      <c r="BN115" s="546"/>
      <c r="BO115" s="546"/>
      <c r="BP115" s="546"/>
      <c r="BQ115" s="546"/>
      <c r="BR115" s="546"/>
      <c r="BS115" s="546"/>
      <c r="BT115" s="546"/>
      <c r="BU115" s="546"/>
      <c r="BV115" s="546"/>
      <c r="BW115" s="546"/>
      <c r="BX115" s="546"/>
      <c r="BY115" s="546"/>
      <c r="BZ115" s="546"/>
      <c r="CA115" s="546"/>
      <c r="CB115" s="546"/>
      <c r="CC115" s="546"/>
      <c r="CD115" s="546"/>
      <c r="CE115" s="546"/>
      <c r="CF115" s="546"/>
      <c r="CG115" s="546"/>
      <c r="CH115" s="546"/>
      <c r="CI115" s="546"/>
      <c r="CJ115" s="546"/>
      <c r="CK115" s="546"/>
      <c r="CL115" s="546"/>
      <c r="CM115" s="546"/>
      <c r="CN115" s="546"/>
      <c r="CO115" s="546"/>
      <c r="CP115" s="546"/>
      <c r="CQ115" s="546"/>
      <c r="CR115" s="546"/>
      <c r="CS115" s="546"/>
      <c r="CT115" s="546"/>
      <c r="CU115" s="546"/>
      <c r="CV115" s="546"/>
      <c r="CW115" s="546"/>
      <c r="CX115" s="546"/>
      <c r="CY115" s="546"/>
      <c r="CZ115" s="546"/>
      <c r="DA115" s="546"/>
      <c r="DB115" s="546"/>
      <c r="DC115" s="546"/>
      <c r="DD115" s="546"/>
      <c r="DE115" s="546"/>
      <c r="DF115" s="546"/>
      <c r="DG115" s="546"/>
      <c r="DH115" s="546"/>
      <c r="DI115" s="546"/>
      <c r="DJ115" s="546"/>
      <c r="DK115" s="546"/>
      <c r="DL115" s="546"/>
      <c r="DM115" s="546"/>
      <c r="DN115" s="546"/>
      <c r="DO115" s="546"/>
      <c r="DP115" s="546"/>
      <c r="DQ115" s="546"/>
      <c r="DR115" s="546"/>
      <c r="DS115" s="546"/>
      <c r="DT115" s="546"/>
      <c r="DU115" s="546"/>
      <c r="DV115" s="546"/>
      <c r="DW115" s="546"/>
      <c r="DX115" s="546"/>
      <c r="DY115" s="546"/>
      <c r="DZ115" s="546"/>
      <c r="EA115" s="546"/>
      <c r="EB115" s="546"/>
      <c r="EC115" s="546"/>
      <c r="ED115" s="546"/>
      <c r="EE115" s="546"/>
      <c r="EF115" s="546"/>
      <c r="EG115" s="546"/>
      <c r="EH115" s="546"/>
      <c r="EI115" s="546"/>
      <c r="EJ115" s="546"/>
      <c r="EK115" s="546"/>
      <c r="EL115" s="546"/>
      <c r="EM115" s="546"/>
      <c r="EN115" s="546"/>
      <c r="EO115" s="546"/>
      <c r="EP115" s="546"/>
      <c r="EQ115" s="546"/>
      <c r="ER115" s="546"/>
      <c r="ES115" s="546"/>
      <c r="ET115" s="546"/>
      <c r="EU115" s="546"/>
      <c r="EV115" s="546"/>
      <c r="EW115" s="546"/>
      <c r="EX115" s="546"/>
      <c r="EY115" s="546"/>
      <c r="EZ115" s="546"/>
      <c r="FA115" s="546"/>
      <c r="FB115" s="546"/>
      <c r="FC115" s="546"/>
      <c r="FD115" s="546"/>
      <c r="FE115" s="546"/>
      <c r="FF115" s="546"/>
      <c r="FG115" s="546"/>
      <c r="FH115" s="546"/>
      <c r="FI115" s="546"/>
    </row>
    <row r="116" spans="6:165" ht="10.5">
      <c r="F116" s="267"/>
      <c r="G116" s="546"/>
      <c r="H116" s="546"/>
      <c r="I116" s="546"/>
      <c r="J116" s="546"/>
      <c r="K116" s="546"/>
      <c r="L116" s="546"/>
      <c r="M116" s="546"/>
      <c r="T116" s="546"/>
      <c r="U116" s="546"/>
      <c r="V116" s="546"/>
      <c r="W116" s="546"/>
      <c r="X116" s="546"/>
      <c r="Y116" s="546"/>
      <c r="Z116" s="546"/>
      <c r="AA116" s="546"/>
      <c r="AB116" s="546"/>
      <c r="AC116" s="546"/>
      <c r="AD116" s="546"/>
      <c r="AE116" s="546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546"/>
      <c r="BF116" s="546"/>
      <c r="BG116" s="546"/>
      <c r="BH116" s="546"/>
      <c r="BI116" s="546"/>
      <c r="BJ116" s="546"/>
      <c r="BK116" s="546"/>
      <c r="BL116" s="546"/>
      <c r="BM116" s="546"/>
      <c r="BN116" s="546"/>
      <c r="BO116" s="546"/>
      <c r="BP116" s="546"/>
      <c r="BQ116" s="546"/>
      <c r="BR116" s="546"/>
      <c r="BS116" s="546"/>
      <c r="BT116" s="546"/>
      <c r="BU116" s="546"/>
      <c r="BV116" s="546"/>
      <c r="BW116" s="546"/>
      <c r="BX116" s="546"/>
      <c r="BY116" s="546"/>
      <c r="BZ116" s="546"/>
      <c r="CA116" s="546"/>
      <c r="CB116" s="546"/>
      <c r="CC116" s="546"/>
      <c r="CD116" s="546"/>
      <c r="CE116" s="546"/>
      <c r="CF116" s="546"/>
      <c r="CG116" s="546"/>
      <c r="CH116" s="546"/>
      <c r="CI116" s="546"/>
      <c r="CJ116" s="546"/>
      <c r="CK116" s="546"/>
      <c r="CL116" s="546"/>
      <c r="CM116" s="546"/>
      <c r="CN116" s="546"/>
      <c r="CO116" s="546"/>
      <c r="CP116" s="546"/>
      <c r="CQ116" s="546"/>
      <c r="CR116" s="546"/>
      <c r="CS116" s="546"/>
      <c r="CT116" s="546"/>
      <c r="CU116" s="546"/>
      <c r="CV116" s="546"/>
      <c r="CW116" s="546"/>
      <c r="CX116" s="546"/>
      <c r="CY116" s="546"/>
      <c r="CZ116" s="546"/>
      <c r="DA116" s="546"/>
      <c r="DB116" s="546"/>
      <c r="DC116" s="546"/>
      <c r="DD116" s="546"/>
      <c r="DE116" s="546"/>
      <c r="DF116" s="546"/>
      <c r="DG116" s="546"/>
      <c r="DH116" s="546"/>
      <c r="DI116" s="546"/>
      <c r="DJ116" s="546"/>
      <c r="DK116" s="546"/>
      <c r="DL116" s="546"/>
      <c r="DM116" s="546"/>
      <c r="DN116" s="546"/>
      <c r="DO116" s="546"/>
      <c r="DP116" s="546"/>
      <c r="DQ116" s="546"/>
      <c r="DR116" s="546"/>
      <c r="DS116" s="546"/>
      <c r="DT116" s="546"/>
      <c r="DU116" s="546"/>
      <c r="DV116" s="546"/>
      <c r="DW116" s="546"/>
      <c r="DX116" s="546"/>
      <c r="DY116" s="546"/>
      <c r="DZ116" s="546"/>
      <c r="EA116" s="546"/>
      <c r="EB116" s="546"/>
      <c r="EC116" s="546"/>
      <c r="ED116" s="546"/>
      <c r="EE116" s="546"/>
      <c r="EF116" s="546"/>
      <c r="EG116" s="546"/>
      <c r="EH116" s="546"/>
      <c r="EI116" s="546"/>
      <c r="EJ116" s="546"/>
      <c r="EK116" s="546"/>
      <c r="EL116" s="546"/>
      <c r="EM116" s="546"/>
      <c r="EN116" s="546"/>
      <c r="EO116" s="546"/>
      <c r="EP116" s="546"/>
      <c r="EQ116" s="546"/>
      <c r="ER116" s="546"/>
      <c r="ES116" s="546"/>
      <c r="ET116" s="546"/>
      <c r="EU116" s="546"/>
      <c r="EV116" s="546"/>
      <c r="EW116" s="546"/>
      <c r="EX116" s="546"/>
      <c r="EY116" s="546"/>
      <c r="EZ116" s="546"/>
      <c r="FA116" s="546"/>
      <c r="FB116" s="546"/>
      <c r="FC116" s="546"/>
      <c r="FD116" s="546"/>
      <c r="FE116" s="546"/>
      <c r="FF116" s="546"/>
      <c r="FG116" s="546"/>
      <c r="FH116" s="546"/>
      <c r="FI116" s="546"/>
    </row>
    <row r="117" spans="6:165" ht="10.5">
      <c r="F117" s="267"/>
      <c r="G117" s="546"/>
      <c r="H117" s="546"/>
      <c r="I117" s="546"/>
      <c r="J117" s="546"/>
      <c r="K117" s="546"/>
      <c r="L117" s="546"/>
      <c r="M117" s="546"/>
      <c r="T117" s="546"/>
      <c r="U117" s="546"/>
      <c r="V117" s="546"/>
      <c r="W117" s="546"/>
      <c r="X117" s="546"/>
      <c r="Y117" s="546"/>
      <c r="Z117" s="546"/>
      <c r="AA117" s="546"/>
      <c r="AB117" s="546"/>
      <c r="AC117" s="546"/>
      <c r="AD117" s="546"/>
      <c r="AE117" s="546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546"/>
      <c r="BF117" s="546"/>
      <c r="BG117" s="546"/>
      <c r="BH117" s="546"/>
      <c r="BI117" s="546"/>
      <c r="BJ117" s="546"/>
      <c r="BK117" s="546"/>
      <c r="BL117" s="546"/>
      <c r="BM117" s="546"/>
      <c r="BN117" s="546"/>
      <c r="BO117" s="546"/>
      <c r="BP117" s="546"/>
      <c r="BQ117" s="546"/>
      <c r="BR117" s="546"/>
      <c r="BS117" s="546"/>
      <c r="BT117" s="546"/>
      <c r="BU117" s="546"/>
      <c r="BV117" s="546"/>
      <c r="BW117" s="546"/>
      <c r="BX117" s="546"/>
      <c r="BY117" s="546"/>
      <c r="BZ117" s="546"/>
      <c r="CA117" s="546"/>
      <c r="CB117" s="546"/>
      <c r="CC117" s="546"/>
      <c r="CD117" s="546"/>
      <c r="CE117" s="546"/>
      <c r="CF117" s="546"/>
      <c r="CG117" s="546"/>
      <c r="CH117" s="546"/>
      <c r="CI117" s="546"/>
      <c r="CJ117" s="546"/>
      <c r="CK117" s="546"/>
      <c r="CL117" s="546"/>
      <c r="CM117" s="546"/>
      <c r="CN117" s="546"/>
      <c r="CO117" s="546"/>
      <c r="CP117" s="546"/>
      <c r="CQ117" s="546"/>
      <c r="CR117" s="546"/>
      <c r="CS117" s="546"/>
      <c r="CT117" s="546"/>
      <c r="CU117" s="546"/>
      <c r="CV117" s="546"/>
      <c r="CW117" s="546"/>
      <c r="CX117" s="546"/>
      <c r="CY117" s="546"/>
      <c r="CZ117" s="546"/>
      <c r="DA117" s="546"/>
      <c r="DB117" s="546"/>
      <c r="DC117" s="546"/>
      <c r="DD117" s="546"/>
      <c r="DE117" s="546"/>
      <c r="DF117" s="546"/>
      <c r="DG117" s="546"/>
      <c r="DH117" s="546"/>
      <c r="DI117" s="546"/>
      <c r="DJ117" s="546"/>
      <c r="DK117" s="546"/>
      <c r="DL117" s="546"/>
      <c r="DM117" s="546"/>
      <c r="DN117" s="546"/>
      <c r="DO117" s="546"/>
      <c r="DP117" s="546"/>
      <c r="DQ117" s="546"/>
      <c r="DR117" s="546"/>
      <c r="DS117" s="546"/>
      <c r="DT117" s="546"/>
      <c r="DU117" s="546"/>
      <c r="DV117" s="546"/>
      <c r="DW117" s="546"/>
      <c r="DX117" s="546"/>
      <c r="DY117" s="546"/>
      <c r="DZ117" s="546"/>
      <c r="EA117" s="546"/>
      <c r="EB117" s="546"/>
      <c r="EC117" s="546"/>
      <c r="ED117" s="546"/>
      <c r="EE117" s="546"/>
      <c r="EF117" s="546"/>
      <c r="EG117" s="546"/>
      <c r="EH117" s="546"/>
      <c r="EI117" s="546"/>
      <c r="EJ117" s="546"/>
      <c r="EK117" s="546"/>
      <c r="EL117" s="546"/>
      <c r="EM117" s="546"/>
      <c r="EN117" s="546"/>
      <c r="EO117" s="546"/>
      <c r="EP117" s="546"/>
      <c r="EQ117" s="546"/>
      <c r="ER117" s="546"/>
      <c r="ES117" s="546"/>
      <c r="ET117" s="546"/>
      <c r="EU117" s="546"/>
      <c r="EV117" s="546"/>
      <c r="EW117" s="546"/>
      <c r="EX117" s="546"/>
      <c r="EY117" s="546"/>
      <c r="EZ117" s="546"/>
      <c r="FA117" s="546"/>
      <c r="FB117" s="546"/>
      <c r="FC117" s="546"/>
      <c r="FD117" s="546"/>
      <c r="FE117" s="546"/>
      <c r="FF117" s="546"/>
      <c r="FG117" s="546"/>
      <c r="FH117" s="546"/>
      <c r="FI117" s="546"/>
    </row>
    <row r="118" spans="6:165" ht="10.5">
      <c r="F118" s="267"/>
      <c r="G118" s="546"/>
      <c r="H118" s="546"/>
      <c r="I118" s="546"/>
      <c r="J118" s="546"/>
      <c r="K118" s="546"/>
      <c r="L118" s="546"/>
      <c r="M118" s="546"/>
      <c r="T118" s="546"/>
      <c r="U118" s="546"/>
      <c r="V118" s="546"/>
      <c r="W118" s="546"/>
      <c r="X118" s="546"/>
      <c r="Y118" s="546"/>
      <c r="Z118" s="546"/>
      <c r="AA118" s="546"/>
      <c r="AB118" s="546"/>
      <c r="AC118" s="546"/>
      <c r="AD118" s="546"/>
      <c r="AE118" s="546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546"/>
      <c r="BF118" s="546"/>
      <c r="BG118" s="546"/>
      <c r="BH118" s="546"/>
      <c r="BI118" s="546"/>
      <c r="BJ118" s="546"/>
      <c r="BK118" s="546"/>
      <c r="BL118" s="546"/>
      <c r="BM118" s="546"/>
      <c r="BN118" s="546"/>
      <c r="BO118" s="546"/>
      <c r="BP118" s="546"/>
      <c r="BQ118" s="546"/>
      <c r="BR118" s="546"/>
      <c r="BS118" s="546"/>
      <c r="BT118" s="546"/>
      <c r="BU118" s="546"/>
      <c r="BV118" s="546"/>
      <c r="BW118" s="546"/>
      <c r="BX118" s="546"/>
      <c r="BY118" s="546"/>
      <c r="BZ118" s="546"/>
      <c r="CA118" s="546"/>
      <c r="CB118" s="546"/>
      <c r="CC118" s="546"/>
      <c r="CD118" s="546"/>
      <c r="CE118" s="546"/>
      <c r="CF118" s="546"/>
      <c r="CG118" s="546"/>
      <c r="CH118" s="546"/>
      <c r="CI118" s="546"/>
      <c r="CJ118" s="546"/>
      <c r="CK118" s="546"/>
      <c r="CL118" s="546"/>
      <c r="CM118" s="546"/>
      <c r="CN118" s="546"/>
      <c r="CO118" s="546"/>
      <c r="CP118" s="546"/>
      <c r="CQ118" s="546"/>
      <c r="CR118" s="546"/>
      <c r="CS118" s="546"/>
      <c r="CT118" s="546"/>
      <c r="CU118" s="546"/>
      <c r="CV118" s="546"/>
      <c r="CW118" s="546"/>
      <c r="CX118" s="546"/>
      <c r="CY118" s="546"/>
      <c r="CZ118" s="546"/>
      <c r="DA118" s="546"/>
      <c r="DB118" s="546"/>
      <c r="DC118" s="546"/>
      <c r="DD118" s="546"/>
      <c r="DE118" s="546"/>
      <c r="DF118" s="546"/>
      <c r="DG118" s="546"/>
      <c r="DH118" s="546"/>
      <c r="DI118" s="546"/>
      <c r="DJ118" s="546"/>
      <c r="DK118" s="546"/>
      <c r="DL118" s="546"/>
      <c r="DM118" s="546"/>
      <c r="DN118" s="546"/>
      <c r="DO118" s="546"/>
      <c r="DP118" s="546"/>
      <c r="DQ118" s="546"/>
      <c r="DR118" s="546"/>
      <c r="DS118" s="546"/>
      <c r="DT118" s="546"/>
      <c r="DU118" s="546"/>
      <c r="DV118" s="546"/>
      <c r="DW118" s="546"/>
      <c r="DX118" s="546"/>
      <c r="DY118" s="546"/>
      <c r="DZ118" s="546"/>
      <c r="EA118" s="546"/>
      <c r="EB118" s="546"/>
      <c r="EC118" s="546"/>
      <c r="ED118" s="546"/>
      <c r="EE118" s="546"/>
      <c r="EF118" s="546"/>
      <c r="EG118" s="546"/>
      <c r="EH118" s="546"/>
      <c r="EI118" s="546"/>
      <c r="EJ118" s="546"/>
      <c r="EK118" s="546"/>
      <c r="EL118" s="546"/>
      <c r="EM118" s="546"/>
      <c r="EN118" s="546"/>
      <c r="EO118" s="546"/>
      <c r="EP118" s="546"/>
      <c r="EQ118" s="546"/>
      <c r="ER118" s="546"/>
      <c r="ES118" s="546"/>
      <c r="ET118" s="546"/>
      <c r="EU118" s="546"/>
      <c r="EV118" s="546"/>
      <c r="EW118" s="546"/>
      <c r="EX118" s="546"/>
      <c r="EY118" s="546"/>
      <c r="EZ118" s="546"/>
      <c r="FA118" s="546"/>
      <c r="FB118" s="546"/>
      <c r="FC118" s="546"/>
      <c r="FD118" s="546"/>
      <c r="FE118" s="546"/>
      <c r="FF118" s="546"/>
      <c r="FG118" s="546"/>
      <c r="FH118" s="546"/>
      <c r="FI118" s="546"/>
    </row>
    <row r="119" spans="6:165" ht="10.5">
      <c r="F119" s="267"/>
      <c r="G119" s="546"/>
      <c r="H119" s="546"/>
      <c r="I119" s="546"/>
      <c r="J119" s="546"/>
      <c r="K119" s="546"/>
      <c r="L119" s="546"/>
      <c r="M119" s="546"/>
      <c r="T119" s="546"/>
      <c r="U119" s="546"/>
      <c r="V119" s="546"/>
      <c r="W119" s="546"/>
      <c r="X119" s="546"/>
      <c r="Y119" s="546"/>
      <c r="Z119" s="546"/>
      <c r="AA119" s="546"/>
      <c r="AB119" s="546"/>
      <c r="AC119" s="546"/>
      <c r="AD119" s="546"/>
      <c r="AE119" s="546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546"/>
      <c r="BF119" s="546"/>
      <c r="BG119" s="546"/>
      <c r="BH119" s="546"/>
      <c r="BI119" s="546"/>
      <c r="BJ119" s="546"/>
      <c r="BK119" s="546"/>
      <c r="BL119" s="546"/>
      <c r="BM119" s="546"/>
      <c r="BN119" s="546"/>
      <c r="BO119" s="546"/>
      <c r="BP119" s="546"/>
      <c r="BQ119" s="546"/>
      <c r="BR119" s="546"/>
      <c r="BS119" s="546"/>
      <c r="BT119" s="546"/>
      <c r="BU119" s="546"/>
      <c r="BV119" s="546"/>
      <c r="BW119" s="546"/>
      <c r="BX119" s="546"/>
      <c r="BY119" s="546"/>
      <c r="BZ119" s="546"/>
      <c r="CA119" s="546"/>
      <c r="CB119" s="546"/>
      <c r="CC119" s="546"/>
      <c r="CD119" s="546"/>
      <c r="CE119" s="546"/>
      <c r="CF119" s="546"/>
      <c r="CG119" s="546"/>
      <c r="CH119" s="546"/>
      <c r="CI119" s="546"/>
      <c r="CJ119" s="546"/>
      <c r="CK119" s="546"/>
      <c r="CL119" s="546"/>
      <c r="CM119" s="546"/>
      <c r="CN119" s="546"/>
      <c r="CO119" s="546"/>
      <c r="CP119" s="546"/>
      <c r="CQ119" s="546"/>
      <c r="CR119" s="546"/>
      <c r="CS119" s="546"/>
      <c r="CT119" s="546"/>
      <c r="CU119" s="546"/>
      <c r="CV119" s="546"/>
      <c r="CW119" s="546"/>
      <c r="CX119" s="546"/>
      <c r="CY119" s="546"/>
      <c r="CZ119" s="546"/>
      <c r="DA119" s="546"/>
      <c r="DB119" s="546"/>
      <c r="DC119" s="546"/>
      <c r="DD119" s="546"/>
      <c r="DE119" s="546"/>
      <c r="DF119" s="546"/>
      <c r="DG119" s="546"/>
      <c r="DH119" s="546"/>
      <c r="DI119" s="546"/>
      <c r="DJ119" s="546"/>
      <c r="DK119" s="546"/>
      <c r="DL119" s="546"/>
      <c r="DM119" s="546"/>
      <c r="DN119" s="546"/>
      <c r="DO119" s="546"/>
      <c r="DP119" s="546"/>
      <c r="DQ119" s="546"/>
      <c r="DR119" s="546"/>
      <c r="DS119" s="546"/>
      <c r="DT119" s="546"/>
      <c r="DU119" s="546"/>
      <c r="DV119" s="546"/>
      <c r="DW119" s="546"/>
      <c r="DX119" s="546"/>
      <c r="DY119" s="546"/>
      <c r="DZ119" s="546"/>
      <c r="EA119" s="546"/>
      <c r="EB119" s="546"/>
      <c r="EC119" s="546"/>
      <c r="ED119" s="546"/>
      <c r="EE119" s="546"/>
      <c r="EF119" s="546"/>
      <c r="EG119" s="546"/>
      <c r="EH119" s="546"/>
      <c r="EI119" s="546"/>
      <c r="EJ119" s="546"/>
      <c r="EK119" s="546"/>
      <c r="EL119" s="546"/>
      <c r="EM119" s="546"/>
      <c r="EN119" s="546"/>
      <c r="EO119" s="546"/>
      <c r="EP119" s="546"/>
      <c r="EQ119" s="546"/>
      <c r="ER119" s="546"/>
      <c r="ES119" s="546"/>
      <c r="ET119" s="546"/>
      <c r="EU119" s="546"/>
      <c r="EV119" s="546"/>
      <c r="EW119" s="546"/>
      <c r="EX119" s="546"/>
      <c r="EY119" s="546"/>
      <c r="EZ119" s="546"/>
      <c r="FA119" s="546"/>
      <c r="FB119" s="546"/>
      <c r="FC119" s="546"/>
      <c r="FD119" s="546"/>
      <c r="FE119" s="546"/>
      <c r="FF119" s="546"/>
      <c r="FG119" s="546"/>
      <c r="FH119" s="546"/>
      <c r="FI119" s="546"/>
    </row>
    <row r="120" spans="6:165" ht="10.5">
      <c r="F120" s="267"/>
      <c r="G120" s="546"/>
      <c r="H120" s="546"/>
      <c r="I120" s="546"/>
      <c r="J120" s="546"/>
      <c r="K120" s="546"/>
      <c r="L120" s="546"/>
      <c r="M120" s="546"/>
      <c r="T120" s="546"/>
      <c r="U120" s="546"/>
      <c r="V120" s="546"/>
      <c r="W120" s="546"/>
      <c r="X120" s="546"/>
      <c r="Y120" s="546"/>
      <c r="Z120" s="546"/>
      <c r="AA120" s="546"/>
      <c r="AB120" s="546"/>
      <c r="AC120" s="546"/>
      <c r="AD120" s="546"/>
      <c r="AE120" s="546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546"/>
      <c r="BF120" s="546"/>
      <c r="BG120" s="546"/>
      <c r="BH120" s="546"/>
      <c r="BI120" s="546"/>
      <c r="BJ120" s="546"/>
      <c r="BK120" s="546"/>
      <c r="BL120" s="546"/>
      <c r="BM120" s="546"/>
      <c r="BN120" s="546"/>
      <c r="BO120" s="546"/>
      <c r="BP120" s="546"/>
      <c r="BQ120" s="546"/>
      <c r="BR120" s="546"/>
      <c r="BS120" s="546"/>
      <c r="BT120" s="546"/>
      <c r="BU120" s="546"/>
      <c r="BV120" s="546"/>
      <c r="BW120" s="546"/>
      <c r="BX120" s="546"/>
      <c r="BY120" s="546"/>
      <c r="BZ120" s="546"/>
      <c r="CA120" s="546"/>
      <c r="CB120" s="546"/>
      <c r="CC120" s="546"/>
      <c r="CD120" s="546"/>
      <c r="CE120" s="546"/>
      <c r="CF120" s="546"/>
      <c r="CG120" s="546"/>
      <c r="CH120" s="546"/>
      <c r="CI120" s="546"/>
      <c r="CJ120" s="546"/>
      <c r="CK120" s="546"/>
      <c r="CL120" s="546"/>
      <c r="CM120" s="546"/>
      <c r="CN120" s="546"/>
      <c r="CO120" s="546"/>
      <c r="CP120" s="546"/>
      <c r="CQ120" s="546"/>
      <c r="CR120" s="546"/>
      <c r="CS120" s="546"/>
      <c r="CT120" s="546"/>
      <c r="CU120" s="546"/>
      <c r="CV120" s="546"/>
      <c r="CW120" s="546"/>
      <c r="CX120" s="546"/>
      <c r="CY120" s="546"/>
      <c r="CZ120" s="546"/>
      <c r="DA120" s="546"/>
      <c r="DB120" s="546"/>
      <c r="DC120" s="546"/>
      <c r="DD120" s="546"/>
      <c r="DE120" s="546"/>
      <c r="DF120" s="546"/>
      <c r="DG120" s="546"/>
      <c r="DH120" s="546"/>
      <c r="DI120" s="546"/>
      <c r="DJ120" s="546"/>
      <c r="DK120" s="546"/>
      <c r="DL120" s="546"/>
      <c r="DM120" s="546"/>
      <c r="DN120" s="546"/>
      <c r="DO120" s="546"/>
      <c r="DP120" s="546"/>
      <c r="DQ120" s="546"/>
      <c r="DR120" s="546"/>
      <c r="DS120" s="546"/>
      <c r="DT120" s="546"/>
      <c r="DU120" s="546"/>
      <c r="DV120" s="546"/>
      <c r="DW120" s="546"/>
      <c r="DX120" s="546"/>
      <c r="DY120" s="546"/>
      <c r="DZ120" s="546"/>
      <c r="EA120" s="546"/>
      <c r="EB120" s="546"/>
      <c r="EC120" s="546"/>
      <c r="ED120" s="546"/>
      <c r="EE120" s="546"/>
      <c r="EF120" s="546"/>
      <c r="EG120" s="546"/>
      <c r="EH120" s="546"/>
      <c r="EI120" s="546"/>
      <c r="EJ120" s="546"/>
      <c r="EK120" s="546"/>
      <c r="EL120" s="546"/>
      <c r="EM120" s="546"/>
      <c r="EN120" s="546"/>
      <c r="EO120" s="546"/>
      <c r="EP120" s="546"/>
      <c r="EQ120" s="546"/>
      <c r="ER120" s="546"/>
      <c r="ES120" s="546"/>
      <c r="ET120" s="546"/>
      <c r="EU120" s="546"/>
      <c r="EV120" s="546"/>
      <c r="EW120" s="546"/>
      <c r="EX120" s="546"/>
      <c r="EY120" s="546"/>
      <c r="EZ120" s="546"/>
      <c r="FA120" s="546"/>
      <c r="FB120" s="546"/>
      <c r="FC120" s="546"/>
      <c r="FD120" s="546"/>
      <c r="FE120" s="546"/>
      <c r="FF120" s="546"/>
      <c r="FG120" s="546"/>
      <c r="FH120" s="546"/>
      <c r="FI120" s="546"/>
    </row>
    <row r="121" spans="6:165" ht="10.5">
      <c r="F121" s="267"/>
      <c r="G121" s="546"/>
      <c r="H121" s="546"/>
      <c r="I121" s="546"/>
      <c r="J121" s="546"/>
      <c r="K121" s="546"/>
      <c r="L121" s="546"/>
      <c r="M121" s="546"/>
      <c r="T121" s="546"/>
      <c r="U121" s="546"/>
      <c r="V121" s="546"/>
      <c r="W121" s="546"/>
      <c r="X121" s="546"/>
      <c r="Y121" s="546"/>
      <c r="Z121" s="546"/>
      <c r="AA121" s="546"/>
      <c r="AB121" s="546"/>
      <c r="AC121" s="546"/>
      <c r="AD121" s="546"/>
      <c r="AE121" s="546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546"/>
      <c r="BF121" s="546"/>
      <c r="BG121" s="546"/>
      <c r="BH121" s="546"/>
      <c r="BI121" s="546"/>
      <c r="BJ121" s="546"/>
      <c r="BK121" s="546"/>
      <c r="BL121" s="546"/>
      <c r="BM121" s="546"/>
      <c r="BN121" s="546"/>
      <c r="BO121" s="546"/>
      <c r="BP121" s="546"/>
      <c r="BQ121" s="546"/>
      <c r="BR121" s="546"/>
      <c r="BS121" s="546"/>
      <c r="BT121" s="546"/>
      <c r="BU121" s="546"/>
      <c r="BV121" s="546"/>
      <c r="BW121" s="546"/>
      <c r="BX121" s="546"/>
      <c r="BY121" s="546"/>
      <c r="BZ121" s="546"/>
      <c r="CA121" s="546"/>
      <c r="CB121" s="546"/>
      <c r="CC121" s="546"/>
      <c r="CD121" s="546"/>
      <c r="CE121" s="546"/>
      <c r="CF121" s="546"/>
      <c r="CG121" s="546"/>
      <c r="CH121" s="546"/>
      <c r="CI121" s="546"/>
      <c r="CJ121" s="546"/>
      <c r="CK121" s="546"/>
      <c r="CL121" s="546"/>
      <c r="CM121" s="546"/>
      <c r="CN121" s="546"/>
      <c r="CO121" s="546"/>
      <c r="CP121" s="546"/>
      <c r="CQ121" s="546"/>
      <c r="CR121" s="546"/>
      <c r="CS121" s="546"/>
      <c r="CT121" s="546"/>
      <c r="CU121" s="546"/>
      <c r="CV121" s="546"/>
      <c r="CW121" s="546"/>
      <c r="CX121" s="546"/>
      <c r="CY121" s="546"/>
      <c r="CZ121" s="546"/>
      <c r="DA121" s="546"/>
      <c r="DB121" s="546"/>
      <c r="DC121" s="546"/>
      <c r="DD121" s="546"/>
      <c r="DE121" s="546"/>
      <c r="DF121" s="546"/>
      <c r="DG121" s="546"/>
      <c r="DH121" s="546"/>
      <c r="DI121" s="546"/>
      <c r="DJ121" s="546"/>
      <c r="DK121" s="546"/>
      <c r="DL121" s="546"/>
      <c r="DM121" s="546"/>
      <c r="DN121" s="546"/>
      <c r="DO121" s="546"/>
      <c r="DP121" s="546"/>
      <c r="DQ121" s="546"/>
      <c r="DR121" s="546"/>
      <c r="DS121" s="546"/>
      <c r="DT121" s="546"/>
      <c r="DU121" s="546"/>
      <c r="DV121" s="546"/>
      <c r="DW121" s="546"/>
      <c r="DX121" s="546"/>
      <c r="DY121" s="546"/>
      <c r="DZ121" s="546"/>
      <c r="EA121" s="546"/>
      <c r="EB121" s="546"/>
      <c r="EC121" s="546"/>
      <c r="ED121" s="546"/>
      <c r="EE121" s="546"/>
      <c r="EF121" s="546"/>
      <c r="EG121" s="546"/>
      <c r="EH121" s="546"/>
      <c r="EI121" s="546"/>
      <c r="EJ121" s="546"/>
      <c r="EK121" s="546"/>
      <c r="EL121" s="546"/>
      <c r="EM121" s="546"/>
      <c r="EN121" s="546"/>
      <c r="EO121" s="546"/>
      <c r="EP121" s="546"/>
      <c r="EQ121" s="546"/>
      <c r="ER121" s="546"/>
      <c r="ES121" s="546"/>
      <c r="ET121" s="546"/>
      <c r="EU121" s="546"/>
      <c r="EV121" s="546"/>
      <c r="EW121" s="546"/>
      <c r="EX121" s="546"/>
      <c r="EY121" s="546"/>
      <c r="EZ121" s="546"/>
      <c r="FA121" s="546"/>
      <c r="FB121" s="546"/>
      <c r="FC121" s="546"/>
      <c r="FD121" s="546"/>
      <c r="FE121" s="546"/>
      <c r="FF121" s="546"/>
      <c r="FG121" s="546"/>
      <c r="FH121" s="546"/>
      <c r="FI121" s="546"/>
    </row>
    <row r="122" spans="6:165" ht="10.5">
      <c r="F122" s="267"/>
      <c r="G122" s="546"/>
      <c r="H122" s="546"/>
      <c r="I122" s="546"/>
      <c r="J122" s="546"/>
      <c r="K122" s="546"/>
      <c r="L122" s="546"/>
      <c r="M122" s="546"/>
      <c r="T122" s="546"/>
      <c r="U122" s="546"/>
      <c r="V122" s="546"/>
      <c r="W122" s="546"/>
      <c r="X122" s="546"/>
      <c r="Y122" s="546"/>
      <c r="Z122" s="546"/>
      <c r="AA122" s="546"/>
      <c r="AB122" s="546"/>
      <c r="AC122" s="546"/>
      <c r="AD122" s="546"/>
      <c r="AE122" s="546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546"/>
      <c r="BF122" s="546"/>
      <c r="BG122" s="546"/>
      <c r="BH122" s="546"/>
      <c r="BI122" s="546"/>
      <c r="BJ122" s="546"/>
      <c r="BK122" s="546"/>
      <c r="BL122" s="546"/>
      <c r="BM122" s="546"/>
      <c r="BN122" s="546"/>
      <c r="BO122" s="546"/>
      <c r="BP122" s="546"/>
      <c r="BQ122" s="546"/>
      <c r="BR122" s="546"/>
      <c r="BS122" s="546"/>
      <c r="BT122" s="546"/>
      <c r="BU122" s="546"/>
      <c r="BV122" s="546"/>
      <c r="BW122" s="546"/>
      <c r="BX122" s="546"/>
      <c r="BY122" s="546"/>
      <c r="BZ122" s="546"/>
      <c r="CA122" s="546"/>
      <c r="CB122" s="546"/>
      <c r="CC122" s="546"/>
      <c r="CD122" s="546"/>
      <c r="CE122" s="546"/>
      <c r="CF122" s="546"/>
      <c r="CG122" s="546"/>
      <c r="CH122" s="546"/>
      <c r="CI122" s="546"/>
      <c r="CJ122" s="546"/>
      <c r="CK122" s="546"/>
      <c r="CL122" s="546"/>
      <c r="CM122" s="546"/>
      <c r="CN122" s="546"/>
      <c r="CO122" s="546"/>
      <c r="CP122" s="546"/>
      <c r="CQ122" s="546"/>
      <c r="CR122" s="546"/>
      <c r="CS122" s="546"/>
      <c r="CT122" s="546"/>
      <c r="CU122" s="546"/>
      <c r="CV122" s="546"/>
      <c r="CW122" s="546"/>
      <c r="CX122" s="546"/>
      <c r="CY122" s="546"/>
      <c r="CZ122" s="546"/>
      <c r="DA122" s="546"/>
      <c r="DB122" s="546"/>
      <c r="DC122" s="546"/>
      <c r="DD122" s="546"/>
      <c r="DE122" s="546"/>
      <c r="DF122" s="546"/>
      <c r="DG122" s="546"/>
      <c r="DH122" s="546"/>
      <c r="DI122" s="546"/>
      <c r="DJ122" s="546"/>
      <c r="DK122" s="546"/>
      <c r="DL122" s="546"/>
      <c r="DM122" s="546"/>
      <c r="DN122" s="546"/>
      <c r="DO122" s="546"/>
      <c r="DP122" s="546"/>
      <c r="DQ122" s="546"/>
      <c r="DR122" s="546"/>
      <c r="DS122" s="546"/>
      <c r="DT122" s="546"/>
      <c r="DU122" s="546"/>
      <c r="DV122" s="546"/>
      <c r="DW122" s="546"/>
      <c r="DX122" s="546"/>
      <c r="DY122" s="546"/>
      <c r="DZ122" s="546"/>
      <c r="EA122" s="546"/>
      <c r="EB122" s="546"/>
      <c r="EC122" s="546"/>
      <c r="ED122" s="546"/>
      <c r="EE122" s="546"/>
      <c r="EF122" s="546"/>
      <c r="EG122" s="546"/>
      <c r="EH122" s="546"/>
      <c r="EI122" s="546"/>
      <c r="EJ122" s="546"/>
      <c r="EK122" s="546"/>
      <c r="EL122" s="546"/>
      <c r="EM122" s="546"/>
      <c r="EN122" s="546"/>
      <c r="EO122" s="546"/>
      <c r="EP122" s="546"/>
      <c r="EQ122" s="546"/>
      <c r="ER122" s="546"/>
      <c r="ES122" s="546"/>
      <c r="ET122" s="546"/>
      <c r="EU122" s="546"/>
      <c r="EV122" s="546"/>
      <c r="EW122" s="546"/>
      <c r="EX122" s="546"/>
      <c r="EY122" s="546"/>
      <c r="EZ122" s="546"/>
      <c r="FA122" s="546"/>
      <c r="FB122" s="546"/>
      <c r="FC122" s="546"/>
      <c r="FD122" s="546"/>
      <c r="FE122" s="546"/>
      <c r="FF122" s="546"/>
      <c r="FG122" s="546"/>
      <c r="FH122" s="546"/>
      <c r="FI122" s="546"/>
    </row>
    <row r="123" spans="6:165" ht="10.5">
      <c r="F123" s="267"/>
      <c r="G123" s="546"/>
      <c r="H123" s="546"/>
      <c r="I123" s="546"/>
      <c r="J123" s="546"/>
      <c r="K123" s="546"/>
      <c r="L123" s="546"/>
      <c r="M123" s="546"/>
      <c r="T123" s="546"/>
      <c r="U123" s="546"/>
      <c r="V123" s="546"/>
      <c r="W123" s="546"/>
      <c r="X123" s="546"/>
      <c r="Y123" s="546"/>
      <c r="Z123" s="546"/>
      <c r="AA123" s="546"/>
      <c r="AB123" s="546"/>
      <c r="AC123" s="546"/>
      <c r="AD123" s="546"/>
      <c r="AE123" s="546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546"/>
      <c r="BF123" s="546"/>
      <c r="BG123" s="546"/>
      <c r="BH123" s="546"/>
      <c r="BI123" s="546"/>
      <c r="BJ123" s="546"/>
      <c r="BK123" s="546"/>
      <c r="BL123" s="546"/>
      <c r="BM123" s="546"/>
      <c r="BN123" s="546"/>
      <c r="BO123" s="546"/>
      <c r="BP123" s="546"/>
      <c r="BQ123" s="546"/>
      <c r="BR123" s="546"/>
      <c r="BS123" s="546"/>
      <c r="BT123" s="546"/>
      <c r="BU123" s="546"/>
      <c r="BV123" s="546"/>
      <c r="BW123" s="546"/>
      <c r="BX123" s="546"/>
      <c r="BY123" s="546"/>
      <c r="BZ123" s="546"/>
      <c r="CA123" s="546"/>
      <c r="CB123" s="546"/>
      <c r="CC123" s="546"/>
      <c r="CD123" s="546"/>
      <c r="CE123" s="546"/>
      <c r="CF123" s="546"/>
      <c r="CG123" s="546"/>
      <c r="CH123" s="546"/>
      <c r="CI123" s="546"/>
      <c r="CJ123" s="546"/>
      <c r="CK123" s="546"/>
      <c r="CL123" s="546"/>
      <c r="CM123" s="546"/>
      <c r="CN123" s="546"/>
      <c r="CO123" s="546"/>
      <c r="CP123" s="546"/>
      <c r="CQ123" s="546"/>
      <c r="CR123" s="546"/>
      <c r="CS123" s="546"/>
      <c r="CT123" s="546"/>
      <c r="CU123" s="546"/>
      <c r="CV123" s="546"/>
      <c r="CW123" s="546"/>
      <c r="CX123" s="546"/>
      <c r="CY123" s="546"/>
      <c r="CZ123" s="546"/>
      <c r="DA123" s="546"/>
      <c r="DB123" s="546"/>
      <c r="DC123" s="546"/>
      <c r="DD123" s="546"/>
      <c r="DE123" s="546"/>
      <c r="DF123" s="546"/>
      <c r="DG123" s="546"/>
      <c r="DH123" s="546"/>
      <c r="DI123" s="546"/>
      <c r="DJ123" s="546"/>
      <c r="DK123" s="546"/>
      <c r="DL123" s="546"/>
      <c r="DM123" s="546"/>
      <c r="DN123" s="546"/>
      <c r="DO123" s="546"/>
      <c r="DP123" s="546"/>
      <c r="DQ123" s="546"/>
      <c r="DR123" s="546"/>
      <c r="DS123" s="546"/>
      <c r="DT123" s="546"/>
      <c r="DU123" s="546"/>
      <c r="DV123" s="546"/>
      <c r="DW123" s="546"/>
      <c r="DX123" s="546"/>
      <c r="DY123" s="546"/>
      <c r="DZ123" s="546"/>
      <c r="EA123" s="546"/>
      <c r="EB123" s="546"/>
      <c r="EC123" s="546"/>
      <c r="ED123" s="546"/>
      <c r="EE123" s="546"/>
      <c r="EF123" s="546"/>
      <c r="EG123" s="546"/>
      <c r="EH123" s="546"/>
      <c r="EI123" s="546"/>
      <c r="EJ123" s="546"/>
      <c r="EK123" s="546"/>
      <c r="EL123" s="546"/>
      <c r="EM123" s="546"/>
      <c r="EN123" s="546"/>
      <c r="EO123" s="546"/>
      <c r="EP123" s="546"/>
      <c r="EQ123" s="546"/>
      <c r="ER123" s="546"/>
      <c r="ES123" s="546"/>
      <c r="ET123" s="546"/>
      <c r="EU123" s="546"/>
      <c r="EV123" s="546"/>
      <c r="EW123" s="546"/>
      <c r="EX123" s="546"/>
      <c r="EY123" s="546"/>
      <c r="EZ123" s="546"/>
      <c r="FA123" s="546"/>
      <c r="FB123" s="546"/>
      <c r="FC123" s="546"/>
      <c r="FD123" s="546"/>
      <c r="FE123" s="546"/>
      <c r="FF123" s="546"/>
      <c r="FG123" s="546"/>
      <c r="FH123" s="546"/>
      <c r="FI123" s="546"/>
    </row>
    <row r="124" spans="6:165" ht="10.5">
      <c r="F124" s="267"/>
      <c r="G124" s="546"/>
      <c r="H124" s="546"/>
      <c r="I124" s="546"/>
      <c r="J124" s="546"/>
      <c r="K124" s="546"/>
      <c r="L124" s="546"/>
      <c r="M124" s="546"/>
      <c r="T124" s="546"/>
      <c r="U124" s="546"/>
      <c r="V124" s="546"/>
      <c r="W124" s="546"/>
      <c r="X124" s="546"/>
      <c r="Y124" s="546"/>
      <c r="Z124" s="546"/>
      <c r="AA124" s="546"/>
      <c r="AB124" s="546"/>
      <c r="AC124" s="546"/>
      <c r="AD124" s="546"/>
      <c r="AE124" s="546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546"/>
      <c r="BF124" s="546"/>
      <c r="BG124" s="546"/>
      <c r="BH124" s="546"/>
      <c r="BI124" s="546"/>
      <c r="BJ124" s="546"/>
      <c r="BK124" s="546"/>
      <c r="BL124" s="546"/>
      <c r="BM124" s="546"/>
      <c r="BN124" s="546"/>
      <c r="BO124" s="546"/>
      <c r="BP124" s="546"/>
      <c r="BQ124" s="546"/>
      <c r="BR124" s="546"/>
      <c r="BS124" s="546"/>
      <c r="BT124" s="546"/>
      <c r="BU124" s="546"/>
      <c r="BV124" s="546"/>
      <c r="BW124" s="546"/>
      <c r="BX124" s="546"/>
      <c r="BY124" s="546"/>
      <c r="BZ124" s="546"/>
      <c r="CA124" s="546"/>
      <c r="CB124" s="546"/>
      <c r="CC124" s="546"/>
      <c r="CD124" s="546"/>
      <c r="CE124" s="546"/>
      <c r="CF124" s="546"/>
      <c r="CG124" s="546"/>
      <c r="CH124" s="546"/>
      <c r="CI124" s="546"/>
      <c r="CJ124" s="546"/>
      <c r="CK124" s="546"/>
      <c r="CL124" s="546"/>
      <c r="CM124" s="546"/>
      <c r="CN124" s="546"/>
      <c r="CO124" s="546"/>
      <c r="CP124" s="546"/>
      <c r="CQ124" s="546"/>
      <c r="CR124" s="546"/>
      <c r="CS124" s="546"/>
      <c r="CT124" s="546"/>
      <c r="CU124" s="546"/>
      <c r="CV124" s="546"/>
      <c r="CW124" s="546"/>
      <c r="CX124" s="546"/>
      <c r="CY124" s="546"/>
      <c r="CZ124" s="546"/>
      <c r="DA124" s="546"/>
      <c r="DB124" s="546"/>
      <c r="DC124" s="546"/>
      <c r="DD124" s="546"/>
      <c r="DE124" s="546"/>
      <c r="DF124" s="546"/>
      <c r="DG124" s="546"/>
      <c r="DH124" s="546"/>
      <c r="DI124" s="546"/>
      <c r="DJ124" s="546"/>
      <c r="DK124" s="546"/>
      <c r="DL124" s="546"/>
      <c r="DM124" s="546"/>
      <c r="DN124" s="546"/>
      <c r="DO124" s="546"/>
      <c r="DP124" s="546"/>
      <c r="DQ124" s="546"/>
      <c r="DR124" s="546"/>
      <c r="DS124" s="546"/>
      <c r="DT124" s="546"/>
      <c r="DU124" s="546"/>
      <c r="DV124" s="546"/>
      <c r="DW124" s="546"/>
      <c r="DX124" s="546"/>
      <c r="DY124" s="546"/>
      <c r="DZ124" s="546"/>
      <c r="EA124" s="546"/>
      <c r="EB124" s="546"/>
      <c r="EC124" s="546"/>
      <c r="ED124" s="546"/>
      <c r="EE124" s="546"/>
      <c r="EF124" s="546"/>
      <c r="EG124" s="546"/>
      <c r="EH124" s="546"/>
      <c r="EI124" s="546"/>
      <c r="EJ124" s="546"/>
      <c r="EK124" s="546"/>
      <c r="EL124" s="546"/>
      <c r="EM124" s="546"/>
      <c r="EN124" s="546"/>
      <c r="EO124" s="546"/>
      <c r="EP124" s="546"/>
      <c r="EQ124" s="546"/>
      <c r="ER124" s="546"/>
      <c r="ES124" s="546"/>
      <c r="ET124" s="546"/>
      <c r="EU124" s="546"/>
      <c r="EV124" s="546"/>
      <c r="EW124" s="546"/>
      <c r="EX124" s="546"/>
      <c r="EY124" s="546"/>
      <c r="EZ124" s="546"/>
      <c r="FA124" s="546"/>
      <c r="FB124" s="546"/>
      <c r="FC124" s="546"/>
      <c r="FD124" s="546"/>
      <c r="FE124" s="546"/>
      <c r="FF124" s="546"/>
      <c r="FG124" s="546"/>
      <c r="FH124" s="546"/>
      <c r="FI124" s="546"/>
    </row>
    <row r="125" spans="6:165" ht="10.5">
      <c r="F125" s="267"/>
      <c r="G125" s="546"/>
      <c r="H125" s="546"/>
      <c r="I125" s="546"/>
      <c r="J125" s="546"/>
      <c r="K125" s="546"/>
      <c r="L125" s="546"/>
      <c r="M125" s="546"/>
      <c r="T125" s="546"/>
      <c r="U125" s="546"/>
      <c r="V125" s="546"/>
      <c r="W125" s="546"/>
      <c r="X125" s="546"/>
      <c r="Y125" s="546"/>
      <c r="Z125" s="546"/>
      <c r="AA125" s="546"/>
      <c r="AB125" s="546"/>
      <c r="AC125" s="546"/>
      <c r="AD125" s="546"/>
      <c r="AE125" s="546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546"/>
      <c r="BF125" s="546"/>
      <c r="BG125" s="546"/>
      <c r="BH125" s="546"/>
      <c r="BI125" s="546"/>
      <c r="BJ125" s="546"/>
      <c r="BK125" s="546"/>
      <c r="BL125" s="546"/>
      <c r="BM125" s="546"/>
      <c r="BN125" s="546"/>
      <c r="BO125" s="546"/>
      <c r="BP125" s="546"/>
      <c r="BQ125" s="546"/>
      <c r="BR125" s="546"/>
      <c r="BS125" s="546"/>
      <c r="BT125" s="546"/>
      <c r="BU125" s="546"/>
      <c r="BV125" s="546"/>
      <c r="BW125" s="546"/>
      <c r="BX125" s="546"/>
      <c r="BY125" s="546"/>
      <c r="BZ125" s="546"/>
      <c r="CA125" s="546"/>
      <c r="CB125" s="546"/>
      <c r="CC125" s="546"/>
      <c r="CD125" s="546"/>
      <c r="CE125" s="546"/>
      <c r="CF125" s="546"/>
      <c r="CG125" s="546"/>
      <c r="CH125" s="546"/>
      <c r="CI125" s="546"/>
      <c r="CJ125" s="546"/>
      <c r="CK125" s="546"/>
      <c r="CL125" s="546"/>
      <c r="CM125" s="546"/>
      <c r="CN125" s="546"/>
      <c r="CO125" s="546"/>
      <c r="CP125" s="546"/>
      <c r="CQ125" s="546"/>
      <c r="CR125" s="546"/>
      <c r="CS125" s="546"/>
      <c r="CT125" s="546"/>
      <c r="CU125" s="546"/>
      <c r="CV125" s="546"/>
      <c r="CW125" s="546"/>
      <c r="CX125" s="546"/>
      <c r="CY125" s="546"/>
      <c r="CZ125" s="546"/>
      <c r="DA125" s="546"/>
      <c r="DB125" s="546"/>
      <c r="DC125" s="546"/>
      <c r="DD125" s="546"/>
      <c r="DE125" s="546"/>
      <c r="DF125" s="546"/>
      <c r="DG125" s="546"/>
      <c r="DH125" s="546"/>
      <c r="DI125" s="546"/>
      <c r="DJ125" s="546"/>
      <c r="DK125" s="546"/>
      <c r="DL125" s="546"/>
      <c r="DM125" s="546"/>
      <c r="DN125" s="546"/>
      <c r="DO125" s="546"/>
      <c r="DP125" s="546"/>
      <c r="DQ125" s="546"/>
      <c r="DR125" s="546"/>
      <c r="DS125" s="546"/>
      <c r="DT125" s="546"/>
      <c r="DU125" s="546"/>
      <c r="DV125" s="546"/>
      <c r="DW125" s="546"/>
      <c r="DX125" s="546"/>
      <c r="DY125" s="546"/>
      <c r="DZ125" s="546"/>
      <c r="EA125" s="546"/>
      <c r="EB125" s="546"/>
      <c r="EC125" s="546"/>
      <c r="ED125" s="546"/>
      <c r="EE125" s="546"/>
      <c r="EF125" s="546"/>
      <c r="EG125" s="546"/>
      <c r="EH125" s="546"/>
      <c r="EI125" s="546"/>
      <c r="EJ125" s="546"/>
      <c r="EK125" s="546"/>
      <c r="EL125" s="546"/>
      <c r="EM125" s="546"/>
      <c r="EN125" s="546"/>
      <c r="EO125" s="546"/>
      <c r="EP125" s="546"/>
      <c r="EQ125" s="546"/>
      <c r="ER125" s="546"/>
      <c r="ES125" s="546"/>
      <c r="ET125" s="546"/>
      <c r="EU125" s="546"/>
      <c r="EV125" s="546"/>
      <c r="EW125" s="546"/>
      <c r="EX125" s="546"/>
      <c r="EY125" s="546"/>
      <c r="EZ125" s="546"/>
      <c r="FA125" s="546"/>
      <c r="FB125" s="546"/>
      <c r="FC125" s="546"/>
      <c r="FD125" s="546"/>
      <c r="FE125" s="546"/>
      <c r="FF125" s="546"/>
      <c r="FG125" s="546"/>
      <c r="FH125" s="546"/>
      <c r="FI125" s="546"/>
    </row>
    <row r="126" spans="6:165" ht="10.5">
      <c r="F126" s="267"/>
      <c r="G126" s="546"/>
      <c r="H126" s="546"/>
      <c r="I126" s="546"/>
      <c r="J126" s="546"/>
      <c r="K126" s="546"/>
      <c r="L126" s="546"/>
      <c r="M126" s="546"/>
      <c r="T126" s="546"/>
      <c r="U126" s="546"/>
      <c r="V126" s="546"/>
      <c r="W126" s="546"/>
      <c r="X126" s="546"/>
      <c r="Y126" s="546"/>
      <c r="Z126" s="546"/>
      <c r="AA126" s="546"/>
      <c r="AB126" s="546"/>
      <c r="AC126" s="546"/>
      <c r="AD126" s="546"/>
      <c r="AE126" s="546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546"/>
      <c r="BF126" s="546"/>
      <c r="BG126" s="546"/>
      <c r="BH126" s="546"/>
      <c r="BI126" s="546"/>
      <c r="BJ126" s="546"/>
      <c r="BK126" s="546"/>
      <c r="BL126" s="546"/>
      <c r="BM126" s="546"/>
      <c r="BN126" s="546"/>
      <c r="BO126" s="546"/>
      <c r="BP126" s="546"/>
      <c r="BQ126" s="546"/>
      <c r="BR126" s="546"/>
      <c r="BS126" s="546"/>
      <c r="BT126" s="546"/>
      <c r="BU126" s="546"/>
      <c r="BV126" s="546"/>
      <c r="BW126" s="546"/>
      <c r="BX126" s="546"/>
      <c r="BY126" s="546"/>
      <c r="BZ126" s="546"/>
      <c r="CA126" s="546"/>
      <c r="CB126" s="546"/>
      <c r="CC126" s="546"/>
      <c r="CD126" s="546"/>
      <c r="CE126" s="546"/>
      <c r="CF126" s="546"/>
      <c r="CG126" s="546"/>
      <c r="CH126" s="546"/>
      <c r="CI126" s="546"/>
      <c r="CJ126" s="546"/>
      <c r="CK126" s="546"/>
      <c r="CL126" s="546"/>
      <c r="CM126" s="546"/>
      <c r="CN126" s="546"/>
      <c r="CO126" s="546"/>
      <c r="CP126" s="546"/>
      <c r="CQ126" s="546"/>
      <c r="CR126" s="546"/>
      <c r="CS126" s="546"/>
      <c r="CT126" s="546"/>
      <c r="CU126" s="546"/>
      <c r="CV126" s="546"/>
      <c r="CW126" s="546"/>
      <c r="CX126" s="546"/>
      <c r="CY126" s="546"/>
      <c r="CZ126" s="546"/>
      <c r="DA126" s="546"/>
      <c r="DB126" s="546"/>
      <c r="DC126" s="546"/>
      <c r="DD126" s="546"/>
      <c r="DE126" s="546"/>
      <c r="DF126" s="546"/>
      <c r="DG126" s="546"/>
      <c r="DH126" s="546"/>
      <c r="DI126" s="546"/>
      <c r="DJ126" s="546"/>
      <c r="DK126" s="546"/>
      <c r="DL126" s="546"/>
      <c r="DM126" s="546"/>
      <c r="DN126" s="546"/>
      <c r="DO126" s="546"/>
      <c r="DP126" s="546"/>
      <c r="DQ126" s="546"/>
      <c r="DR126" s="546"/>
      <c r="DS126" s="546"/>
      <c r="DT126" s="546"/>
      <c r="DU126" s="546"/>
      <c r="DV126" s="546"/>
      <c r="DW126" s="546"/>
      <c r="DX126" s="546"/>
      <c r="DY126" s="546"/>
      <c r="DZ126" s="546"/>
      <c r="EA126" s="546"/>
      <c r="EB126" s="546"/>
      <c r="EC126" s="546"/>
      <c r="ED126" s="546"/>
      <c r="EE126" s="546"/>
      <c r="EF126" s="546"/>
      <c r="EG126" s="546"/>
      <c r="EH126" s="546"/>
      <c r="EI126" s="546"/>
      <c r="EJ126" s="546"/>
      <c r="EK126" s="546"/>
      <c r="EL126" s="546"/>
      <c r="EM126" s="546"/>
      <c r="EN126" s="546"/>
      <c r="EO126" s="546"/>
      <c r="EP126" s="546"/>
      <c r="EQ126" s="546"/>
      <c r="ER126" s="546"/>
      <c r="ES126" s="546"/>
      <c r="ET126" s="546"/>
      <c r="EU126" s="546"/>
      <c r="EV126" s="546"/>
      <c r="EW126" s="546"/>
      <c r="EX126" s="546"/>
      <c r="EY126" s="546"/>
      <c r="EZ126" s="546"/>
      <c r="FA126" s="546"/>
      <c r="FB126" s="546"/>
      <c r="FC126" s="546"/>
      <c r="FD126" s="546"/>
      <c r="FE126" s="546"/>
      <c r="FF126" s="546"/>
      <c r="FG126" s="546"/>
      <c r="FH126" s="546"/>
      <c r="FI126" s="546"/>
    </row>
    <row r="127" spans="6:165" ht="10.5">
      <c r="F127" s="267"/>
      <c r="G127" s="546"/>
      <c r="H127" s="546"/>
      <c r="I127" s="546"/>
      <c r="J127" s="546"/>
      <c r="K127" s="546"/>
      <c r="L127" s="546"/>
      <c r="M127" s="546"/>
      <c r="T127" s="546"/>
      <c r="U127" s="546"/>
      <c r="V127" s="546"/>
      <c r="W127" s="546"/>
      <c r="X127" s="546"/>
      <c r="Y127" s="546"/>
      <c r="Z127" s="546"/>
      <c r="AA127" s="546"/>
      <c r="AB127" s="546"/>
      <c r="AC127" s="546"/>
      <c r="AD127" s="546"/>
      <c r="AE127" s="546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546"/>
      <c r="BF127" s="546"/>
      <c r="BG127" s="546"/>
      <c r="BH127" s="546"/>
      <c r="BI127" s="546"/>
      <c r="BJ127" s="546"/>
      <c r="BK127" s="546"/>
      <c r="BL127" s="546"/>
      <c r="BM127" s="546"/>
      <c r="BN127" s="546"/>
      <c r="BO127" s="546"/>
      <c r="BP127" s="546"/>
      <c r="BQ127" s="546"/>
      <c r="BR127" s="546"/>
      <c r="BS127" s="546"/>
      <c r="BT127" s="546"/>
      <c r="BU127" s="546"/>
      <c r="BV127" s="546"/>
      <c r="BW127" s="546"/>
      <c r="BX127" s="546"/>
      <c r="BY127" s="546"/>
      <c r="BZ127" s="546"/>
      <c r="CA127" s="546"/>
      <c r="CB127" s="546"/>
      <c r="CC127" s="546"/>
      <c r="CD127" s="546"/>
      <c r="CE127" s="546"/>
      <c r="CF127" s="546"/>
      <c r="CG127" s="546"/>
      <c r="CH127" s="546"/>
      <c r="CI127" s="546"/>
      <c r="CJ127" s="546"/>
      <c r="CK127" s="546"/>
      <c r="CL127" s="546"/>
      <c r="CM127" s="546"/>
      <c r="CN127" s="546"/>
      <c r="CO127" s="546"/>
      <c r="CP127" s="546"/>
      <c r="CQ127" s="546"/>
      <c r="CR127" s="546"/>
      <c r="CS127" s="546"/>
      <c r="CT127" s="546"/>
      <c r="CU127" s="546"/>
      <c r="CV127" s="546"/>
      <c r="CW127" s="546"/>
      <c r="CX127" s="546"/>
      <c r="CY127" s="546"/>
      <c r="CZ127" s="546"/>
      <c r="DA127" s="546"/>
      <c r="DB127" s="546"/>
      <c r="DC127" s="546"/>
      <c r="DD127" s="546"/>
      <c r="DE127" s="546"/>
      <c r="DF127" s="546"/>
      <c r="DG127" s="546"/>
      <c r="DH127" s="546"/>
      <c r="DI127" s="546"/>
      <c r="DJ127" s="546"/>
      <c r="DK127" s="546"/>
      <c r="DL127" s="546"/>
      <c r="DM127" s="546"/>
      <c r="DN127" s="546"/>
      <c r="DO127" s="546"/>
      <c r="DP127" s="546"/>
      <c r="DQ127" s="546"/>
      <c r="DR127" s="546"/>
      <c r="DS127" s="546"/>
      <c r="DT127" s="546"/>
      <c r="DU127" s="546"/>
      <c r="DV127" s="546"/>
      <c r="DW127" s="546"/>
      <c r="DX127" s="546"/>
      <c r="DY127" s="546"/>
      <c r="DZ127" s="546"/>
      <c r="EA127" s="546"/>
      <c r="EB127" s="546"/>
      <c r="EC127" s="546"/>
      <c r="ED127" s="546"/>
      <c r="EE127" s="546"/>
      <c r="EF127" s="546"/>
      <c r="EG127" s="546"/>
      <c r="EH127" s="546"/>
      <c r="EI127" s="546"/>
      <c r="EJ127" s="546"/>
      <c r="EK127" s="546"/>
      <c r="EL127" s="546"/>
      <c r="EM127" s="546"/>
      <c r="EN127" s="546"/>
      <c r="EO127" s="546"/>
      <c r="EP127" s="546"/>
      <c r="EQ127" s="546"/>
      <c r="ER127" s="546"/>
      <c r="ES127" s="546"/>
      <c r="ET127" s="546"/>
      <c r="EU127" s="546"/>
      <c r="EV127" s="546"/>
      <c r="EW127" s="546"/>
      <c r="EX127" s="546"/>
      <c r="EY127" s="546"/>
      <c r="EZ127" s="546"/>
      <c r="FA127" s="546"/>
      <c r="FB127" s="546"/>
      <c r="FC127" s="546"/>
      <c r="FD127" s="546"/>
      <c r="FE127" s="546"/>
      <c r="FF127" s="546"/>
      <c r="FG127" s="546"/>
      <c r="FH127" s="546"/>
      <c r="FI127" s="546"/>
    </row>
    <row r="128" spans="6:165" ht="10.5">
      <c r="F128" s="267"/>
      <c r="G128" s="546"/>
      <c r="H128" s="546"/>
      <c r="I128" s="546"/>
      <c r="J128" s="546"/>
      <c r="K128" s="546"/>
      <c r="L128" s="546"/>
      <c r="M128" s="546"/>
      <c r="T128" s="546"/>
      <c r="U128" s="546"/>
      <c r="V128" s="546"/>
      <c r="W128" s="546"/>
      <c r="X128" s="546"/>
      <c r="Y128" s="546"/>
      <c r="Z128" s="546"/>
      <c r="AA128" s="546"/>
      <c r="AB128" s="546"/>
      <c r="AC128" s="546"/>
      <c r="AD128" s="546"/>
      <c r="AE128" s="546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546"/>
      <c r="BF128" s="546"/>
      <c r="BG128" s="546"/>
      <c r="BH128" s="546"/>
      <c r="BI128" s="546"/>
      <c r="BJ128" s="546"/>
      <c r="BK128" s="546"/>
      <c r="BL128" s="546"/>
      <c r="BM128" s="546"/>
      <c r="BN128" s="546"/>
      <c r="BO128" s="546"/>
      <c r="BP128" s="546"/>
      <c r="BQ128" s="546"/>
      <c r="BR128" s="546"/>
      <c r="BS128" s="546"/>
      <c r="BT128" s="546"/>
      <c r="BU128" s="546"/>
      <c r="BV128" s="546"/>
      <c r="BW128" s="546"/>
      <c r="BX128" s="546"/>
      <c r="BY128" s="546"/>
      <c r="BZ128" s="546"/>
      <c r="CA128" s="546"/>
      <c r="CB128" s="546"/>
      <c r="CC128" s="546"/>
      <c r="CD128" s="546"/>
      <c r="CE128" s="546"/>
      <c r="CF128" s="546"/>
      <c r="CG128" s="546"/>
      <c r="CH128" s="546"/>
      <c r="CI128" s="546"/>
      <c r="CJ128" s="546"/>
      <c r="CK128" s="546"/>
      <c r="CL128" s="546"/>
      <c r="CM128" s="546"/>
      <c r="CN128" s="546"/>
      <c r="CO128" s="546"/>
      <c r="CP128" s="546"/>
      <c r="CQ128" s="546"/>
      <c r="CR128" s="546"/>
      <c r="CS128" s="546"/>
      <c r="CT128" s="546"/>
      <c r="CU128" s="546"/>
      <c r="CV128" s="546"/>
      <c r="CW128" s="546"/>
      <c r="CX128" s="546"/>
      <c r="CY128" s="546"/>
      <c r="CZ128" s="546"/>
      <c r="DA128" s="546"/>
      <c r="DB128" s="546"/>
      <c r="DC128" s="546"/>
      <c r="DD128" s="546"/>
      <c r="DE128" s="546"/>
      <c r="DF128" s="546"/>
      <c r="DG128" s="546"/>
      <c r="DH128" s="546"/>
      <c r="DI128" s="546"/>
      <c r="DJ128" s="546"/>
      <c r="DK128" s="546"/>
      <c r="DL128" s="546"/>
      <c r="DM128" s="546"/>
      <c r="DN128" s="546"/>
      <c r="DO128" s="546"/>
      <c r="DP128" s="546"/>
      <c r="DQ128" s="546"/>
      <c r="DR128" s="546"/>
      <c r="DS128" s="546"/>
      <c r="DT128" s="546"/>
      <c r="DU128" s="546"/>
      <c r="DV128" s="546"/>
      <c r="DW128" s="546"/>
      <c r="DX128" s="546"/>
      <c r="DY128" s="546"/>
      <c r="DZ128" s="546"/>
      <c r="EA128" s="546"/>
      <c r="EB128" s="546"/>
      <c r="EC128" s="546"/>
      <c r="ED128" s="546"/>
      <c r="EE128" s="546"/>
      <c r="EF128" s="546"/>
      <c r="EG128" s="546"/>
      <c r="EH128" s="546"/>
      <c r="EI128" s="546"/>
      <c r="EJ128" s="546"/>
      <c r="EK128" s="546"/>
      <c r="EL128" s="546"/>
      <c r="EM128" s="546"/>
      <c r="EN128" s="546"/>
      <c r="EO128" s="546"/>
      <c r="EP128" s="546"/>
      <c r="EQ128" s="546"/>
      <c r="ER128" s="546"/>
      <c r="ES128" s="546"/>
      <c r="ET128" s="546"/>
      <c r="EU128" s="546"/>
      <c r="EV128" s="546"/>
      <c r="EW128" s="546"/>
      <c r="EX128" s="546"/>
      <c r="EY128" s="546"/>
      <c r="EZ128" s="546"/>
      <c r="FA128" s="546"/>
      <c r="FB128" s="546"/>
      <c r="FC128" s="546"/>
      <c r="FD128" s="546"/>
      <c r="FE128" s="546"/>
      <c r="FF128" s="546"/>
      <c r="FG128" s="546"/>
      <c r="FH128" s="546"/>
      <c r="FI128" s="546"/>
    </row>
    <row r="129" spans="6:165" ht="10.5">
      <c r="F129" s="267"/>
      <c r="G129" s="546"/>
      <c r="H129" s="546"/>
      <c r="I129" s="546"/>
      <c r="J129" s="546"/>
      <c r="K129" s="546"/>
      <c r="L129" s="546"/>
      <c r="M129" s="546"/>
      <c r="T129" s="546"/>
      <c r="U129" s="546"/>
      <c r="V129" s="546"/>
      <c r="W129" s="546"/>
      <c r="X129" s="546"/>
      <c r="Y129" s="546"/>
      <c r="Z129" s="546"/>
      <c r="AA129" s="546"/>
      <c r="AB129" s="546"/>
      <c r="AC129" s="546"/>
      <c r="AD129" s="546"/>
      <c r="AE129" s="546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546"/>
      <c r="BF129" s="546"/>
      <c r="BG129" s="546"/>
      <c r="BH129" s="546"/>
      <c r="BI129" s="546"/>
      <c r="BJ129" s="546"/>
      <c r="BK129" s="546"/>
      <c r="BL129" s="546"/>
      <c r="BM129" s="546"/>
      <c r="BN129" s="546"/>
      <c r="BO129" s="546"/>
      <c r="BP129" s="546"/>
      <c r="BQ129" s="546"/>
      <c r="BR129" s="546"/>
      <c r="BS129" s="546"/>
      <c r="BT129" s="546"/>
      <c r="BU129" s="546"/>
      <c r="BV129" s="546"/>
      <c r="BW129" s="546"/>
      <c r="BX129" s="546"/>
      <c r="BY129" s="546"/>
      <c r="BZ129" s="546"/>
      <c r="CA129" s="546"/>
      <c r="CB129" s="546"/>
      <c r="CC129" s="546"/>
      <c r="CD129" s="546"/>
      <c r="CE129" s="546"/>
      <c r="CF129" s="546"/>
      <c r="CG129" s="546"/>
      <c r="CH129" s="546"/>
      <c r="CI129" s="546"/>
      <c r="CJ129" s="546"/>
      <c r="CK129" s="546"/>
      <c r="CL129" s="546"/>
      <c r="CM129" s="546"/>
      <c r="CN129" s="546"/>
      <c r="CO129" s="546"/>
      <c r="CP129" s="546"/>
      <c r="CQ129" s="546"/>
      <c r="CR129" s="546"/>
      <c r="CS129" s="546"/>
      <c r="CT129" s="546"/>
      <c r="CU129" s="546"/>
      <c r="CV129" s="546"/>
      <c r="CW129" s="546"/>
      <c r="CX129" s="546"/>
      <c r="CY129" s="546"/>
      <c r="CZ129" s="546"/>
      <c r="DA129" s="546"/>
      <c r="DB129" s="546"/>
      <c r="DC129" s="546"/>
      <c r="DD129" s="546"/>
      <c r="DE129" s="546"/>
      <c r="DF129" s="546"/>
      <c r="DG129" s="546"/>
      <c r="DH129" s="546"/>
      <c r="DI129" s="546"/>
      <c r="DJ129" s="546"/>
      <c r="DK129" s="546"/>
      <c r="DL129" s="546"/>
      <c r="DM129" s="546"/>
      <c r="DN129" s="546"/>
      <c r="DO129" s="546"/>
      <c r="DP129" s="546"/>
      <c r="DQ129" s="546"/>
      <c r="DR129" s="546"/>
      <c r="DS129" s="546"/>
      <c r="DT129" s="546"/>
      <c r="DU129" s="546"/>
      <c r="DV129" s="546"/>
      <c r="DW129" s="546"/>
      <c r="DX129" s="546"/>
      <c r="DY129" s="546"/>
      <c r="DZ129" s="546"/>
      <c r="EA129" s="546"/>
      <c r="EB129" s="546"/>
      <c r="EC129" s="546"/>
      <c r="ED129" s="546"/>
      <c r="EE129" s="546"/>
      <c r="EF129" s="546"/>
      <c r="EG129" s="546"/>
      <c r="EH129" s="546"/>
      <c r="EI129" s="546"/>
      <c r="EJ129" s="546"/>
      <c r="EK129" s="546"/>
      <c r="EL129" s="546"/>
      <c r="EM129" s="546"/>
      <c r="EN129" s="546"/>
      <c r="EO129" s="546"/>
      <c r="EP129" s="546"/>
      <c r="EQ129" s="546"/>
      <c r="ER129" s="546"/>
      <c r="ES129" s="546"/>
      <c r="ET129" s="546"/>
      <c r="EU129" s="546"/>
      <c r="EV129" s="546"/>
      <c r="EW129" s="546"/>
      <c r="EX129" s="546"/>
      <c r="EY129" s="546"/>
      <c r="EZ129" s="546"/>
      <c r="FA129" s="546"/>
      <c r="FB129" s="546"/>
      <c r="FC129" s="546"/>
      <c r="FD129" s="546"/>
      <c r="FE129" s="546"/>
      <c r="FF129" s="546"/>
      <c r="FG129" s="546"/>
      <c r="FH129" s="546"/>
      <c r="FI129" s="546"/>
    </row>
    <row r="130" spans="6:165" ht="10.5">
      <c r="F130" s="267"/>
      <c r="G130" s="546"/>
      <c r="H130" s="546"/>
      <c r="I130" s="546"/>
      <c r="J130" s="546"/>
      <c r="K130" s="546"/>
      <c r="L130" s="546"/>
      <c r="M130" s="546"/>
      <c r="T130" s="546"/>
      <c r="U130" s="546"/>
      <c r="V130" s="546"/>
      <c r="W130" s="546"/>
      <c r="X130" s="546"/>
      <c r="Y130" s="546"/>
      <c r="Z130" s="546"/>
      <c r="AA130" s="546"/>
      <c r="AB130" s="546"/>
      <c r="AC130" s="546"/>
      <c r="AD130" s="546"/>
      <c r="AE130" s="546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546"/>
      <c r="BF130" s="546"/>
      <c r="BG130" s="546"/>
      <c r="BH130" s="546"/>
      <c r="BI130" s="546"/>
      <c r="BJ130" s="546"/>
      <c r="BK130" s="546"/>
      <c r="BL130" s="546"/>
      <c r="BM130" s="546"/>
      <c r="BN130" s="546"/>
      <c r="BO130" s="546"/>
      <c r="BP130" s="546"/>
      <c r="BQ130" s="546"/>
      <c r="BR130" s="546"/>
      <c r="BS130" s="546"/>
      <c r="BT130" s="546"/>
      <c r="BU130" s="546"/>
      <c r="BV130" s="546"/>
      <c r="BW130" s="546"/>
      <c r="BX130" s="546"/>
      <c r="BY130" s="546"/>
      <c r="BZ130" s="546"/>
      <c r="CA130" s="546"/>
      <c r="CB130" s="546"/>
      <c r="CC130" s="546"/>
      <c r="CD130" s="546"/>
      <c r="CE130" s="546"/>
      <c r="CF130" s="546"/>
      <c r="CG130" s="546"/>
      <c r="CH130" s="546"/>
      <c r="CI130" s="546"/>
      <c r="CJ130" s="546"/>
      <c r="CK130" s="546"/>
      <c r="CL130" s="546"/>
      <c r="CM130" s="546"/>
      <c r="CN130" s="546"/>
      <c r="CO130" s="546"/>
      <c r="CP130" s="546"/>
      <c r="CQ130" s="546"/>
      <c r="CR130" s="546"/>
      <c r="CS130" s="546"/>
      <c r="CT130" s="546"/>
      <c r="CU130" s="546"/>
      <c r="CV130" s="546"/>
      <c r="CW130" s="546"/>
      <c r="CX130" s="546"/>
      <c r="CY130" s="546"/>
      <c r="CZ130" s="546"/>
      <c r="DA130" s="546"/>
      <c r="DB130" s="546"/>
      <c r="DC130" s="546"/>
      <c r="DD130" s="546"/>
      <c r="DE130" s="546"/>
      <c r="DF130" s="546"/>
      <c r="DG130" s="546"/>
      <c r="DH130" s="546"/>
      <c r="DI130" s="546"/>
      <c r="DJ130" s="546"/>
      <c r="DK130" s="546"/>
      <c r="DL130" s="546"/>
      <c r="DM130" s="546"/>
      <c r="DN130" s="546"/>
      <c r="DO130" s="546"/>
      <c r="DP130" s="546"/>
      <c r="DQ130" s="546"/>
      <c r="DR130" s="546"/>
      <c r="DS130" s="546"/>
      <c r="DT130" s="546"/>
      <c r="DU130" s="546"/>
      <c r="DV130" s="546"/>
      <c r="DW130" s="546"/>
      <c r="DX130" s="546"/>
      <c r="DY130" s="546"/>
      <c r="DZ130" s="546"/>
      <c r="EA130" s="546"/>
      <c r="EB130" s="546"/>
      <c r="EC130" s="546"/>
      <c r="ED130" s="546"/>
      <c r="EE130" s="546"/>
      <c r="EF130" s="546"/>
      <c r="EG130" s="546"/>
      <c r="EH130" s="546"/>
      <c r="EI130" s="546"/>
      <c r="EJ130" s="546"/>
      <c r="EK130" s="546"/>
      <c r="EL130" s="546"/>
      <c r="EM130" s="546"/>
      <c r="EN130" s="546"/>
      <c r="EO130" s="546"/>
      <c r="EP130" s="546"/>
      <c r="EQ130" s="546"/>
      <c r="ER130" s="546"/>
      <c r="ES130" s="546"/>
      <c r="ET130" s="546"/>
      <c r="EU130" s="546"/>
      <c r="EV130" s="546"/>
      <c r="EW130" s="546"/>
      <c r="EX130" s="546"/>
      <c r="EY130" s="546"/>
      <c r="EZ130" s="546"/>
      <c r="FA130" s="546"/>
      <c r="FB130" s="546"/>
      <c r="FC130" s="546"/>
      <c r="FD130" s="546"/>
      <c r="FE130" s="546"/>
      <c r="FF130" s="546"/>
      <c r="FG130" s="546"/>
      <c r="FH130" s="546"/>
      <c r="FI130" s="546"/>
    </row>
    <row r="131" spans="6:165" ht="10.5">
      <c r="F131" s="267"/>
      <c r="G131" s="546"/>
      <c r="H131" s="546"/>
      <c r="I131" s="546"/>
      <c r="J131" s="546"/>
      <c r="K131" s="546"/>
      <c r="L131" s="546"/>
      <c r="M131" s="546"/>
      <c r="T131" s="546"/>
      <c r="U131" s="546"/>
      <c r="V131" s="546"/>
      <c r="W131" s="546"/>
      <c r="X131" s="546"/>
      <c r="Y131" s="546"/>
      <c r="Z131" s="546"/>
      <c r="AA131" s="546"/>
      <c r="AB131" s="546"/>
      <c r="AC131" s="546"/>
      <c r="AD131" s="546"/>
      <c r="AE131" s="546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546"/>
      <c r="BF131" s="546"/>
      <c r="BG131" s="546"/>
      <c r="BH131" s="546"/>
      <c r="BI131" s="546"/>
      <c r="BJ131" s="546"/>
      <c r="BK131" s="546"/>
      <c r="BL131" s="546"/>
      <c r="BM131" s="546"/>
      <c r="BN131" s="546"/>
      <c r="BO131" s="546"/>
      <c r="BP131" s="546"/>
      <c r="BQ131" s="546"/>
      <c r="BR131" s="546"/>
      <c r="BS131" s="546"/>
      <c r="BT131" s="546"/>
      <c r="BU131" s="546"/>
      <c r="BV131" s="546"/>
      <c r="BW131" s="546"/>
      <c r="BX131" s="546"/>
      <c r="BY131" s="546"/>
      <c r="BZ131" s="546"/>
      <c r="CA131" s="546"/>
      <c r="CB131" s="546"/>
      <c r="CC131" s="546"/>
      <c r="CD131" s="546"/>
      <c r="CE131" s="546"/>
      <c r="CF131" s="546"/>
      <c r="CG131" s="546"/>
      <c r="CH131" s="546"/>
      <c r="CI131" s="546"/>
      <c r="CJ131" s="546"/>
      <c r="CK131" s="546"/>
      <c r="CL131" s="546"/>
      <c r="CM131" s="546"/>
      <c r="CN131" s="546"/>
      <c r="CO131" s="546"/>
      <c r="CP131" s="546"/>
      <c r="CQ131" s="546"/>
      <c r="CR131" s="546"/>
      <c r="CS131" s="546"/>
      <c r="CT131" s="546"/>
      <c r="CU131" s="546"/>
      <c r="CV131" s="546"/>
      <c r="CW131" s="546"/>
      <c r="CX131" s="546"/>
      <c r="CY131" s="546"/>
      <c r="CZ131" s="546"/>
      <c r="DA131" s="546"/>
      <c r="DB131" s="546"/>
      <c r="DC131" s="546"/>
      <c r="DD131" s="546"/>
      <c r="DE131" s="546"/>
      <c r="DF131" s="546"/>
      <c r="DG131" s="546"/>
      <c r="DH131" s="546"/>
      <c r="DI131" s="546"/>
      <c r="DJ131" s="546"/>
      <c r="DK131" s="546"/>
      <c r="DL131" s="546"/>
      <c r="DM131" s="546"/>
      <c r="DN131" s="546"/>
      <c r="DO131" s="546"/>
      <c r="DP131" s="546"/>
      <c r="DQ131" s="546"/>
      <c r="DR131" s="546"/>
      <c r="DS131" s="546"/>
      <c r="DT131" s="546"/>
      <c r="DU131" s="546"/>
      <c r="DV131" s="546"/>
      <c r="DW131" s="546"/>
      <c r="DX131" s="546"/>
      <c r="DY131" s="546"/>
      <c r="DZ131" s="546"/>
      <c r="EA131" s="546"/>
      <c r="EB131" s="546"/>
      <c r="EC131" s="546"/>
      <c r="ED131" s="546"/>
      <c r="EE131" s="546"/>
      <c r="EF131" s="546"/>
      <c r="EG131" s="546"/>
      <c r="EH131" s="546"/>
      <c r="EI131" s="546"/>
      <c r="EJ131" s="546"/>
      <c r="EK131" s="546"/>
      <c r="EL131" s="546"/>
      <c r="EM131" s="546"/>
      <c r="EN131" s="546"/>
      <c r="EO131" s="546"/>
      <c r="EP131" s="546"/>
      <c r="EQ131" s="546"/>
      <c r="ER131" s="546"/>
      <c r="ES131" s="546"/>
      <c r="ET131" s="546"/>
      <c r="EU131" s="546"/>
      <c r="EV131" s="546"/>
      <c r="EW131" s="546"/>
      <c r="EX131" s="546"/>
      <c r="EY131" s="546"/>
      <c r="EZ131" s="546"/>
      <c r="FA131" s="546"/>
      <c r="FB131" s="546"/>
      <c r="FC131" s="546"/>
      <c r="FD131" s="546"/>
      <c r="FE131" s="546"/>
      <c r="FF131" s="546"/>
      <c r="FG131" s="546"/>
      <c r="FH131" s="546"/>
      <c r="FI131" s="546"/>
    </row>
    <row r="132" spans="6:165" ht="10.5">
      <c r="F132" s="267"/>
      <c r="G132" s="546"/>
      <c r="H132" s="546"/>
      <c r="I132" s="546"/>
      <c r="J132" s="546"/>
      <c r="K132" s="546"/>
      <c r="L132" s="546"/>
      <c r="M132" s="546"/>
      <c r="T132" s="546"/>
      <c r="U132" s="546"/>
      <c r="V132" s="546"/>
      <c r="W132" s="546"/>
      <c r="X132" s="546"/>
      <c r="Y132" s="546"/>
      <c r="Z132" s="546"/>
      <c r="AA132" s="546"/>
      <c r="AB132" s="546"/>
      <c r="AC132" s="546"/>
      <c r="AD132" s="546"/>
      <c r="AE132" s="546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546"/>
      <c r="BF132" s="546"/>
      <c r="BG132" s="546"/>
      <c r="BH132" s="546"/>
      <c r="BI132" s="546"/>
      <c r="BJ132" s="546"/>
      <c r="BK132" s="546"/>
      <c r="BL132" s="546"/>
      <c r="BM132" s="546"/>
      <c r="BN132" s="546"/>
      <c r="BO132" s="546"/>
      <c r="BP132" s="546"/>
      <c r="BQ132" s="546"/>
      <c r="BR132" s="546"/>
      <c r="BS132" s="546"/>
      <c r="BT132" s="546"/>
      <c r="BU132" s="546"/>
      <c r="BV132" s="546"/>
      <c r="BW132" s="546"/>
      <c r="BX132" s="546"/>
      <c r="BY132" s="546"/>
      <c r="BZ132" s="546"/>
      <c r="CA132" s="546"/>
      <c r="CB132" s="546"/>
      <c r="CC132" s="546"/>
      <c r="CD132" s="546"/>
      <c r="CE132" s="546"/>
      <c r="CF132" s="546"/>
      <c r="CG132" s="546"/>
      <c r="CH132" s="546"/>
      <c r="CI132" s="546"/>
      <c r="CJ132" s="546"/>
      <c r="CK132" s="546"/>
      <c r="CL132" s="546"/>
      <c r="CM132" s="546"/>
      <c r="CN132" s="546"/>
      <c r="CO132" s="546"/>
      <c r="CP132" s="546"/>
      <c r="CQ132" s="546"/>
      <c r="CR132" s="546"/>
      <c r="CS132" s="546"/>
      <c r="CT132" s="546"/>
      <c r="CU132" s="546"/>
      <c r="CV132" s="546"/>
      <c r="CW132" s="546"/>
      <c r="CX132" s="546"/>
      <c r="CY132" s="546"/>
      <c r="CZ132" s="546"/>
      <c r="DA132" s="546"/>
      <c r="DB132" s="546"/>
      <c r="DC132" s="546"/>
      <c r="DD132" s="546"/>
      <c r="DE132" s="546"/>
      <c r="DF132" s="546"/>
      <c r="DG132" s="546"/>
      <c r="DH132" s="546"/>
      <c r="DI132" s="546"/>
      <c r="DJ132" s="546"/>
      <c r="DK132" s="546"/>
      <c r="DL132" s="546"/>
      <c r="DM132" s="546"/>
      <c r="DN132" s="546"/>
      <c r="DO132" s="546"/>
      <c r="DP132" s="546"/>
      <c r="DQ132" s="546"/>
      <c r="DR132" s="546"/>
      <c r="DS132" s="546"/>
      <c r="DT132" s="546"/>
      <c r="DU132" s="546"/>
      <c r="DV132" s="546"/>
      <c r="DW132" s="546"/>
      <c r="DX132" s="546"/>
      <c r="DY132" s="546"/>
      <c r="DZ132" s="546"/>
      <c r="EA132" s="546"/>
      <c r="EB132" s="546"/>
      <c r="EC132" s="546"/>
      <c r="ED132" s="546"/>
      <c r="EE132" s="546"/>
      <c r="EF132" s="546"/>
      <c r="EG132" s="546"/>
      <c r="EH132" s="546"/>
      <c r="EI132" s="546"/>
      <c r="EJ132" s="546"/>
      <c r="EK132" s="546"/>
      <c r="EL132" s="546"/>
      <c r="EM132" s="546"/>
      <c r="EN132" s="546"/>
      <c r="EO132" s="546"/>
      <c r="EP132" s="546"/>
      <c r="EQ132" s="546"/>
      <c r="ER132" s="546"/>
      <c r="ES132" s="546"/>
      <c r="ET132" s="546"/>
      <c r="EU132" s="546"/>
      <c r="EV132" s="546"/>
      <c r="EW132" s="546"/>
      <c r="EX132" s="546"/>
      <c r="EY132" s="546"/>
      <c r="EZ132" s="546"/>
      <c r="FA132" s="546"/>
      <c r="FB132" s="546"/>
      <c r="FC132" s="546"/>
      <c r="FD132" s="546"/>
      <c r="FE132" s="546"/>
      <c r="FF132" s="546"/>
      <c r="FG132" s="546"/>
      <c r="FH132" s="546"/>
      <c r="FI132" s="546"/>
    </row>
    <row r="133" spans="6:165" ht="10.5">
      <c r="F133" s="267"/>
      <c r="G133" s="546"/>
      <c r="H133" s="546"/>
      <c r="I133" s="546"/>
      <c r="J133" s="546"/>
      <c r="K133" s="546"/>
      <c r="L133" s="546"/>
      <c r="M133" s="546"/>
      <c r="T133" s="546"/>
      <c r="U133" s="546"/>
      <c r="V133" s="546"/>
      <c r="W133" s="546"/>
      <c r="X133" s="546"/>
      <c r="Y133" s="546"/>
      <c r="Z133" s="546"/>
      <c r="AA133" s="546"/>
      <c r="AB133" s="546"/>
      <c r="AC133" s="546"/>
      <c r="AD133" s="546"/>
      <c r="AE133" s="546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546"/>
      <c r="BF133" s="546"/>
      <c r="BG133" s="546"/>
      <c r="BH133" s="546"/>
      <c r="BI133" s="546"/>
      <c r="BJ133" s="546"/>
      <c r="BK133" s="546"/>
      <c r="BL133" s="546"/>
      <c r="BM133" s="546"/>
      <c r="BN133" s="546"/>
      <c r="BO133" s="546"/>
      <c r="BP133" s="546"/>
      <c r="BQ133" s="546"/>
      <c r="BR133" s="546"/>
      <c r="BS133" s="546"/>
      <c r="BT133" s="546"/>
      <c r="BU133" s="546"/>
      <c r="BV133" s="546"/>
      <c r="BW133" s="546"/>
      <c r="BX133" s="546"/>
      <c r="BY133" s="546"/>
      <c r="BZ133" s="546"/>
      <c r="CA133" s="546"/>
      <c r="CB133" s="546"/>
      <c r="CC133" s="546"/>
      <c r="CD133" s="546"/>
      <c r="CE133" s="546"/>
      <c r="CF133" s="546"/>
      <c r="CG133" s="546"/>
      <c r="CH133" s="546"/>
      <c r="CI133" s="546"/>
      <c r="CJ133" s="546"/>
      <c r="CK133" s="546"/>
      <c r="CL133" s="546"/>
      <c r="CM133" s="546"/>
      <c r="CN133" s="546"/>
      <c r="CO133" s="546"/>
      <c r="CP133" s="546"/>
      <c r="CQ133" s="546"/>
      <c r="CR133" s="546"/>
      <c r="CS133" s="546"/>
      <c r="CT133" s="546"/>
      <c r="CU133" s="546"/>
      <c r="CV133" s="546"/>
      <c r="CW133" s="546"/>
      <c r="CX133" s="546"/>
      <c r="CY133" s="546"/>
      <c r="CZ133" s="546"/>
      <c r="DA133" s="546"/>
      <c r="DB133" s="546"/>
      <c r="DC133" s="546"/>
      <c r="DD133" s="546"/>
      <c r="DE133" s="546"/>
      <c r="DF133" s="546"/>
      <c r="DG133" s="546"/>
      <c r="DH133" s="546"/>
      <c r="DI133" s="546"/>
      <c r="DJ133" s="546"/>
      <c r="DK133" s="546"/>
      <c r="DL133" s="546"/>
      <c r="DM133" s="546"/>
      <c r="DN133" s="546"/>
      <c r="DO133" s="546"/>
      <c r="DP133" s="546"/>
      <c r="DQ133" s="546"/>
      <c r="DR133" s="546"/>
      <c r="DS133" s="546"/>
      <c r="DT133" s="546"/>
      <c r="DU133" s="546"/>
      <c r="DV133" s="546"/>
      <c r="DW133" s="546"/>
      <c r="DX133" s="546"/>
      <c r="DY133" s="546"/>
      <c r="DZ133" s="546"/>
      <c r="EA133" s="546"/>
      <c r="EB133" s="546"/>
      <c r="EC133" s="546"/>
      <c r="ED133" s="546"/>
      <c r="EE133" s="546"/>
      <c r="EF133" s="546"/>
      <c r="EG133" s="546"/>
      <c r="EH133" s="546"/>
      <c r="EI133" s="546"/>
      <c r="EJ133" s="546"/>
      <c r="EK133" s="546"/>
      <c r="EL133" s="546"/>
      <c r="EM133" s="546"/>
      <c r="EN133" s="546"/>
      <c r="EO133" s="546"/>
      <c r="EP133" s="546"/>
      <c r="EQ133" s="546"/>
      <c r="ER133" s="546"/>
      <c r="ES133" s="546"/>
      <c r="ET133" s="546"/>
      <c r="EU133" s="546"/>
      <c r="EV133" s="546"/>
      <c r="EW133" s="546"/>
      <c r="EX133" s="546"/>
      <c r="EY133" s="546"/>
      <c r="EZ133" s="546"/>
      <c r="FA133" s="546"/>
      <c r="FB133" s="546"/>
      <c r="FC133" s="546"/>
      <c r="FD133" s="546"/>
      <c r="FE133" s="546"/>
      <c r="FF133" s="546"/>
      <c r="FG133" s="546"/>
      <c r="FH133" s="546"/>
      <c r="FI133" s="546"/>
    </row>
    <row r="134" spans="6:165" ht="10.5">
      <c r="F134" s="267"/>
      <c r="G134" s="546"/>
      <c r="H134" s="546"/>
      <c r="I134" s="546"/>
      <c r="J134" s="546"/>
      <c r="K134" s="546"/>
      <c r="L134" s="546"/>
      <c r="M134" s="546"/>
      <c r="T134" s="546"/>
      <c r="U134" s="546"/>
      <c r="V134" s="546"/>
      <c r="W134" s="546"/>
      <c r="X134" s="546"/>
      <c r="Y134" s="546"/>
      <c r="Z134" s="546"/>
      <c r="AA134" s="546"/>
      <c r="AB134" s="546"/>
      <c r="AC134" s="546"/>
      <c r="AD134" s="546"/>
      <c r="AE134" s="546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546"/>
      <c r="BF134" s="546"/>
      <c r="BG134" s="546"/>
      <c r="BH134" s="546"/>
      <c r="BI134" s="546"/>
      <c r="BJ134" s="546"/>
      <c r="BK134" s="546"/>
      <c r="BL134" s="546"/>
      <c r="BM134" s="546"/>
      <c r="BN134" s="546"/>
      <c r="BO134" s="546"/>
      <c r="BP134" s="546"/>
      <c r="BQ134" s="546"/>
      <c r="BR134" s="546"/>
      <c r="BS134" s="546"/>
      <c r="BT134" s="546"/>
      <c r="BU134" s="546"/>
      <c r="BV134" s="546"/>
      <c r="BW134" s="546"/>
      <c r="BX134" s="546"/>
      <c r="BY134" s="546"/>
      <c r="BZ134" s="546"/>
      <c r="CA134" s="546"/>
      <c r="CB134" s="546"/>
      <c r="CC134" s="546"/>
      <c r="CD134" s="546"/>
      <c r="CE134" s="546"/>
      <c r="CF134" s="546"/>
      <c r="CG134" s="546"/>
      <c r="CH134" s="546"/>
      <c r="CI134" s="546"/>
      <c r="CJ134" s="546"/>
      <c r="CK134" s="546"/>
      <c r="CL134" s="546"/>
      <c r="CM134" s="546"/>
      <c r="CN134" s="546"/>
      <c r="CO134" s="546"/>
      <c r="CP134" s="546"/>
      <c r="CQ134" s="546"/>
      <c r="CR134" s="546"/>
      <c r="CS134" s="546"/>
      <c r="CT134" s="546"/>
      <c r="CU134" s="546"/>
      <c r="CV134" s="546"/>
      <c r="CW134" s="546"/>
      <c r="CX134" s="546"/>
      <c r="CY134" s="546"/>
      <c r="CZ134" s="546"/>
      <c r="DA134" s="546"/>
      <c r="DB134" s="546"/>
      <c r="DC134" s="546"/>
      <c r="DD134" s="546"/>
      <c r="DE134" s="546"/>
      <c r="DF134" s="546"/>
      <c r="DG134" s="546"/>
      <c r="DH134" s="546"/>
      <c r="DI134" s="546"/>
      <c r="DJ134" s="546"/>
      <c r="DK134" s="546"/>
      <c r="DL134" s="546"/>
      <c r="DM134" s="546"/>
      <c r="DN134" s="546"/>
      <c r="DO134" s="546"/>
      <c r="DP134" s="546"/>
      <c r="DQ134" s="546"/>
      <c r="DR134" s="546"/>
      <c r="DS134" s="546"/>
      <c r="DT134" s="546"/>
      <c r="DU134" s="546"/>
      <c r="DV134" s="546"/>
      <c r="DW134" s="546"/>
      <c r="DX134" s="546"/>
      <c r="DY134" s="546"/>
      <c r="DZ134" s="546"/>
      <c r="EA134" s="546"/>
      <c r="EB134" s="546"/>
      <c r="EC134" s="546"/>
      <c r="ED134" s="546"/>
      <c r="EE134" s="546"/>
      <c r="EF134" s="546"/>
      <c r="EG134" s="546"/>
      <c r="EH134" s="546"/>
      <c r="EI134" s="546"/>
      <c r="EJ134" s="546"/>
      <c r="EK134" s="546"/>
      <c r="EL134" s="546"/>
      <c r="EM134" s="546"/>
      <c r="EN134" s="546"/>
      <c r="EO134" s="546"/>
      <c r="EP134" s="546"/>
      <c r="EQ134" s="546"/>
      <c r="ER134" s="546"/>
      <c r="ES134" s="546"/>
      <c r="ET134" s="546"/>
      <c r="EU134" s="546"/>
      <c r="EV134" s="546"/>
      <c r="EW134" s="546"/>
      <c r="EX134" s="546"/>
      <c r="EY134" s="546"/>
      <c r="EZ134" s="546"/>
      <c r="FA134" s="546"/>
      <c r="FB134" s="546"/>
      <c r="FC134" s="546"/>
      <c r="FD134" s="546"/>
      <c r="FE134" s="546"/>
      <c r="FF134" s="546"/>
      <c r="FG134" s="546"/>
      <c r="FH134" s="546"/>
      <c r="FI134" s="546"/>
    </row>
    <row r="135" spans="6:165" ht="10.5">
      <c r="F135" s="267"/>
      <c r="G135" s="546"/>
      <c r="H135" s="546"/>
      <c r="I135" s="546"/>
      <c r="J135" s="546"/>
      <c r="K135" s="546"/>
      <c r="L135" s="546"/>
      <c r="M135" s="546"/>
      <c r="T135" s="546"/>
      <c r="U135" s="546"/>
      <c r="V135" s="546"/>
      <c r="W135" s="546"/>
      <c r="X135" s="546"/>
      <c r="Y135" s="546"/>
      <c r="Z135" s="546"/>
      <c r="AA135" s="546"/>
      <c r="AB135" s="546"/>
      <c r="AC135" s="546"/>
      <c r="AD135" s="546"/>
      <c r="AE135" s="546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546"/>
      <c r="BF135" s="546"/>
      <c r="BG135" s="546"/>
      <c r="BH135" s="546"/>
      <c r="BI135" s="546"/>
      <c r="BJ135" s="546"/>
      <c r="BK135" s="546"/>
      <c r="BL135" s="546"/>
      <c r="BM135" s="546"/>
      <c r="BN135" s="546"/>
      <c r="BO135" s="546"/>
      <c r="BP135" s="546"/>
      <c r="BQ135" s="546"/>
      <c r="BR135" s="546"/>
      <c r="BS135" s="546"/>
      <c r="BT135" s="546"/>
      <c r="BU135" s="546"/>
      <c r="BV135" s="546"/>
      <c r="BW135" s="546"/>
      <c r="BX135" s="546"/>
      <c r="BY135" s="546"/>
      <c r="BZ135" s="546"/>
      <c r="CA135" s="546"/>
      <c r="CB135" s="546"/>
      <c r="CC135" s="546"/>
      <c r="CD135" s="546"/>
      <c r="CE135" s="546"/>
      <c r="CF135" s="546"/>
      <c r="CG135" s="546"/>
      <c r="CH135" s="546"/>
      <c r="CI135" s="546"/>
      <c r="CJ135" s="546"/>
      <c r="CK135" s="546"/>
      <c r="CL135" s="546"/>
      <c r="CM135" s="546"/>
      <c r="CN135" s="546"/>
      <c r="CO135" s="546"/>
      <c r="CP135" s="546"/>
      <c r="CQ135" s="546"/>
      <c r="CR135" s="546"/>
      <c r="CS135" s="546"/>
      <c r="CT135" s="546"/>
      <c r="CU135" s="546"/>
      <c r="CV135" s="546"/>
      <c r="CW135" s="546"/>
      <c r="CX135" s="546"/>
      <c r="CY135" s="546"/>
      <c r="CZ135" s="546"/>
      <c r="DA135" s="546"/>
      <c r="DB135" s="546"/>
      <c r="DC135" s="546"/>
      <c r="DD135" s="546"/>
      <c r="DE135" s="546"/>
      <c r="DF135" s="546"/>
      <c r="DG135" s="546"/>
      <c r="DH135" s="546"/>
      <c r="DI135" s="546"/>
      <c r="DJ135" s="546"/>
      <c r="DK135" s="546"/>
      <c r="DL135" s="546"/>
      <c r="DM135" s="546"/>
      <c r="DN135" s="546"/>
      <c r="DO135" s="546"/>
      <c r="DP135" s="546"/>
      <c r="DQ135" s="546"/>
      <c r="DR135" s="546"/>
      <c r="DS135" s="546"/>
      <c r="DT135" s="546"/>
      <c r="DU135" s="546"/>
      <c r="DV135" s="546"/>
      <c r="DW135" s="546"/>
      <c r="DX135" s="546"/>
      <c r="DY135" s="546"/>
      <c r="DZ135" s="546"/>
      <c r="EA135" s="546"/>
      <c r="EB135" s="546"/>
      <c r="EC135" s="546"/>
      <c r="ED135" s="546"/>
      <c r="EE135" s="546"/>
      <c r="EF135" s="546"/>
      <c r="EG135" s="546"/>
      <c r="EH135" s="546"/>
      <c r="EI135" s="546"/>
      <c r="EJ135" s="546"/>
      <c r="EK135" s="546"/>
      <c r="EL135" s="546"/>
      <c r="EM135" s="546"/>
      <c r="EN135" s="546"/>
      <c r="EO135" s="546"/>
      <c r="EP135" s="546"/>
      <c r="EQ135" s="546"/>
      <c r="ER135" s="546"/>
      <c r="ES135" s="546"/>
      <c r="ET135" s="546"/>
      <c r="EU135" s="546"/>
      <c r="EV135" s="546"/>
      <c r="EW135" s="546"/>
      <c r="EX135" s="546"/>
      <c r="EY135" s="546"/>
      <c r="EZ135" s="546"/>
      <c r="FA135" s="546"/>
      <c r="FB135" s="546"/>
      <c r="FC135" s="546"/>
      <c r="FD135" s="546"/>
      <c r="FE135" s="546"/>
      <c r="FF135" s="546"/>
      <c r="FG135" s="546"/>
      <c r="FH135" s="546"/>
      <c r="FI135" s="546"/>
    </row>
    <row r="136" spans="6:165" ht="10.5">
      <c r="F136" s="267"/>
      <c r="G136" s="546"/>
      <c r="H136" s="546"/>
      <c r="I136" s="546"/>
      <c r="J136" s="546"/>
      <c r="K136" s="546"/>
      <c r="L136" s="546"/>
      <c r="M136" s="546"/>
      <c r="T136" s="546"/>
      <c r="U136" s="546"/>
      <c r="V136" s="546"/>
      <c r="W136" s="546"/>
      <c r="X136" s="546"/>
      <c r="Y136" s="546"/>
      <c r="Z136" s="546"/>
      <c r="AA136" s="546"/>
      <c r="AB136" s="546"/>
      <c r="AC136" s="546"/>
      <c r="AD136" s="546"/>
      <c r="AE136" s="546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546"/>
      <c r="BF136" s="546"/>
      <c r="BG136" s="546"/>
      <c r="BH136" s="546"/>
      <c r="BI136" s="546"/>
      <c r="BJ136" s="546"/>
      <c r="BK136" s="546"/>
      <c r="BL136" s="546"/>
      <c r="BM136" s="546"/>
      <c r="BN136" s="546"/>
      <c r="BO136" s="546"/>
      <c r="BP136" s="546"/>
      <c r="BQ136" s="546"/>
      <c r="BR136" s="546"/>
      <c r="BS136" s="546"/>
      <c r="BT136" s="546"/>
      <c r="BU136" s="546"/>
      <c r="BV136" s="546"/>
      <c r="BW136" s="546"/>
      <c r="BX136" s="546"/>
      <c r="BY136" s="546"/>
      <c r="BZ136" s="546"/>
      <c r="CA136" s="546"/>
      <c r="CB136" s="546"/>
      <c r="CC136" s="546"/>
      <c r="CD136" s="546"/>
      <c r="CE136" s="546"/>
      <c r="CF136" s="546"/>
      <c r="CG136" s="546"/>
      <c r="CH136" s="546"/>
      <c r="CI136" s="546"/>
      <c r="CJ136" s="546"/>
      <c r="CK136" s="546"/>
      <c r="CL136" s="546"/>
      <c r="CM136" s="546"/>
      <c r="CN136" s="546"/>
      <c r="CO136" s="546"/>
      <c r="CP136" s="546"/>
      <c r="CQ136" s="546"/>
      <c r="CR136" s="546"/>
      <c r="CS136" s="546"/>
      <c r="CT136" s="546"/>
      <c r="CU136" s="546"/>
      <c r="CV136" s="546"/>
      <c r="CW136" s="546"/>
      <c r="CX136" s="546"/>
      <c r="CY136" s="546"/>
      <c r="CZ136" s="546"/>
      <c r="DA136" s="546"/>
      <c r="DB136" s="546"/>
      <c r="DC136" s="546"/>
      <c r="DD136" s="546"/>
      <c r="DE136" s="546"/>
      <c r="DF136" s="546"/>
      <c r="DG136" s="546"/>
      <c r="DH136" s="546"/>
      <c r="DI136" s="546"/>
      <c r="DJ136" s="546"/>
      <c r="DK136" s="546"/>
      <c r="DL136" s="546"/>
      <c r="DM136" s="546"/>
      <c r="DN136" s="546"/>
      <c r="DO136" s="546"/>
      <c r="DP136" s="546"/>
      <c r="DQ136" s="546"/>
      <c r="DR136" s="546"/>
      <c r="DS136" s="546"/>
      <c r="DT136" s="546"/>
      <c r="DU136" s="546"/>
      <c r="DV136" s="546"/>
      <c r="DW136" s="546"/>
      <c r="DX136" s="546"/>
      <c r="DY136" s="546"/>
      <c r="DZ136" s="546"/>
      <c r="EA136" s="546"/>
      <c r="EB136" s="546"/>
      <c r="EC136" s="546"/>
      <c r="ED136" s="546"/>
      <c r="EE136" s="546"/>
      <c r="EF136" s="546"/>
      <c r="EG136" s="546"/>
      <c r="EH136" s="546"/>
      <c r="EI136" s="546"/>
      <c r="EJ136" s="546"/>
      <c r="EK136" s="546"/>
      <c r="EL136" s="546"/>
      <c r="EM136" s="546"/>
      <c r="EN136" s="546"/>
      <c r="EO136" s="546"/>
      <c r="EP136" s="546"/>
      <c r="EQ136" s="546"/>
      <c r="ER136" s="546"/>
      <c r="ES136" s="546"/>
      <c r="ET136" s="546"/>
      <c r="EU136" s="546"/>
      <c r="EV136" s="546"/>
      <c r="EW136" s="546"/>
      <c r="EX136" s="546"/>
      <c r="EY136" s="546"/>
      <c r="EZ136" s="546"/>
      <c r="FA136" s="546"/>
      <c r="FB136" s="546"/>
      <c r="FC136" s="546"/>
      <c r="FD136" s="546"/>
      <c r="FE136" s="546"/>
      <c r="FF136" s="546"/>
      <c r="FG136" s="546"/>
      <c r="FH136" s="546"/>
      <c r="FI136" s="546"/>
    </row>
    <row r="137" spans="6:165" ht="10.5">
      <c r="F137" s="267"/>
      <c r="G137" s="546"/>
      <c r="H137" s="546"/>
      <c r="I137" s="546"/>
      <c r="J137" s="546"/>
      <c r="K137" s="546"/>
      <c r="L137" s="546"/>
      <c r="M137" s="546"/>
      <c r="T137" s="546"/>
      <c r="U137" s="546"/>
      <c r="V137" s="546"/>
      <c r="W137" s="546"/>
      <c r="X137" s="546"/>
      <c r="Y137" s="546"/>
      <c r="Z137" s="546"/>
      <c r="AA137" s="546"/>
      <c r="AB137" s="546"/>
      <c r="AC137" s="546"/>
      <c r="AD137" s="546"/>
      <c r="AE137" s="546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546"/>
      <c r="BF137" s="546"/>
      <c r="BG137" s="546"/>
      <c r="BH137" s="546"/>
      <c r="BI137" s="546"/>
      <c r="BJ137" s="546"/>
      <c r="BK137" s="546"/>
      <c r="BL137" s="546"/>
      <c r="BM137" s="546"/>
      <c r="BN137" s="546"/>
      <c r="BO137" s="546"/>
      <c r="BP137" s="546"/>
      <c r="BQ137" s="546"/>
      <c r="BR137" s="546"/>
      <c r="BS137" s="546"/>
      <c r="BT137" s="546"/>
      <c r="BU137" s="546"/>
      <c r="BV137" s="546"/>
      <c r="BW137" s="546"/>
      <c r="BX137" s="546"/>
      <c r="BY137" s="546"/>
      <c r="BZ137" s="546"/>
      <c r="CA137" s="546"/>
      <c r="CB137" s="546"/>
      <c r="CC137" s="546"/>
      <c r="CD137" s="546"/>
      <c r="CE137" s="546"/>
      <c r="CF137" s="546"/>
      <c r="CG137" s="546"/>
      <c r="CH137" s="546"/>
      <c r="CI137" s="546"/>
      <c r="CJ137" s="546"/>
      <c r="CK137" s="546"/>
      <c r="CL137" s="546"/>
      <c r="CM137" s="546"/>
      <c r="CN137" s="546"/>
      <c r="CO137" s="546"/>
      <c r="CP137" s="546"/>
      <c r="CQ137" s="546"/>
      <c r="CR137" s="546"/>
      <c r="CS137" s="546"/>
      <c r="CT137" s="546"/>
      <c r="CU137" s="546"/>
      <c r="CV137" s="546"/>
      <c r="CW137" s="546"/>
      <c r="CX137" s="546"/>
      <c r="CY137" s="546"/>
      <c r="CZ137" s="546"/>
      <c r="DA137" s="546"/>
      <c r="DB137" s="546"/>
      <c r="DC137" s="546"/>
      <c r="DD137" s="546"/>
      <c r="DE137" s="546"/>
      <c r="DF137" s="546"/>
      <c r="DG137" s="546"/>
      <c r="DH137" s="546"/>
      <c r="DI137" s="546"/>
      <c r="DJ137" s="546"/>
      <c r="DK137" s="546"/>
      <c r="DL137" s="546"/>
      <c r="DM137" s="546"/>
      <c r="DN137" s="546"/>
      <c r="DO137" s="546"/>
      <c r="DP137" s="546"/>
      <c r="DQ137" s="546"/>
      <c r="DR137" s="546"/>
      <c r="DS137" s="546"/>
      <c r="DT137" s="546"/>
      <c r="DU137" s="546"/>
      <c r="DV137" s="546"/>
      <c r="DW137" s="546"/>
      <c r="DX137" s="546"/>
      <c r="DY137" s="546"/>
      <c r="DZ137" s="546"/>
      <c r="EA137" s="546"/>
      <c r="EB137" s="546"/>
      <c r="EC137" s="546"/>
      <c r="ED137" s="546"/>
      <c r="EE137" s="546"/>
      <c r="EF137" s="546"/>
      <c r="EG137" s="546"/>
      <c r="EH137" s="546"/>
      <c r="EI137" s="546"/>
      <c r="EJ137" s="546"/>
      <c r="EK137" s="546"/>
      <c r="EL137" s="546"/>
      <c r="EM137" s="546"/>
      <c r="EN137" s="546"/>
      <c r="EO137" s="546"/>
      <c r="EP137" s="546"/>
      <c r="EQ137" s="546"/>
      <c r="ER137" s="546"/>
      <c r="ES137" s="546"/>
      <c r="ET137" s="546"/>
      <c r="EU137" s="546"/>
      <c r="EV137" s="546"/>
      <c r="EW137" s="546"/>
      <c r="EX137" s="546"/>
      <c r="EY137" s="546"/>
      <c r="EZ137" s="546"/>
      <c r="FA137" s="546"/>
      <c r="FB137" s="546"/>
      <c r="FC137" s="546"/>
      <c r="FD137" s="546"/>
      <c r="FE137" s="546"/>
      <c r="FF137" s="546"/>
      <c r="FG137" s="546"/>
      <c r="FH137" s="546"/>
      <c r="FI137" s="546"/>
    </row>
    <row r="138" spans="6:165" ht="10.5">
      <c r="F138" s="267"/>
      <c r="G138" s="546"/>
      <c r="H138" s="546"/>
      <c r="I138" s="546"/>
      <c r="J138" s="546"/>
      <c r="K138" s="546"/>
      <c r="L138" s="546"/>
      <c r="M138" s="546"/>
      <c r="T138" s="546"/>
      <c r="U138" s="546"/>
      <c r="V138" s="546"/>
      <c r="W138" s="546"/>
      <c r="X138" s="546"/>
      <c r="Y138" s="546"/>
      <c r="Z138" s="546"/>
      <c r="AA138" s="546"/>
      <c r="AB138" s="546"/>
      <c r="AC138" s="546"/>
      <c r="AD138" s="546"/>
      <c r="AE138" s="546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546"/>
      <c r="BF138" s="546"/>
      <c r="BG138" s="546"/>
      <c r="BH138" s="546"/>
      <c r="BI138" s="546"/>
      <c r="BJ138" s="546"/>
      <c r="BK138" s="546"/>
      <c r="BL138" s="546"/>
      <c r="BM138" s="546"/>
      <c r="BN138" s="546"/>
      <c r="BO138" s="546"/>
      <c r="BP138" s="546"/>
      <c r="BQ138" s="546"/>
      <c r="BR138" s="546"/>
      <c r="BS138" s="546"/>
      <c r="BT138" s="546"/>
      <c r="BU138" s="546"/>
      <c r="BV138" s="546"/>
      <c r="BW138" s="546"/>
      <c r="BX138" s="546"/>
      <c r="BY138" s="546"/>
      <c r="BZ138" s="546"/>
      <c r="CA138" s="546"/>
      <c r="CB138" s="546"/>
      <c r="CC138" s="546"/>
      <c r="CD138" s="546"/>
      <c r="CE138" s="546"/>
      <c r="CF138" s="546"/>
      <c r="CG138" s="546"/>
      <c r="CH138" s="546"/>
      <c r="CI138" s="546"/>
      <c r="CJ138" s="546"/>
      <c r="CK138" s="546"/>
      <c r="CL138" s="546"/>
      <c r="CM138" s="546"/>
      <c r="CN138" s="546"/>
      <c r="CO138" s="546"/>
      <c r="CP138" s="546"/>
      <c r="CQ138" s="546"/>
      <c r="CR138" s="546"/>
      <c r="CS138" s="546"/>
      <c r="CT138" s="546"/>
      <c r="CU138" s="546"/>
      <c r="CV138" s="546"/>
      <c r="CW138" s="546"/>
      <c r="CX138" s="546"/>
      <c r="CY138" s="546"/>
      <c r="CZ138" s="546"/>
      <c r="DA138" s="546"/>
      <c r="DB138" s="546"/>
      <c r="DC138" s="546"/>
      <c r="DD138" s="546"/>
      <c r="DE138" s="546"/>
      <c r="DF138" s="546"/>
      <c r="DG138" s="546"/>
      <c r="DH138" s="546"/>
      <c r="DI138" s="546"/>
      <c r="DJ138" s="546"/>
      <c r="DK138" s="546"/>
      <c r="DL138" s="546"/>
      <c r="DM138" s="546"/>
      <c r="DN138" s="546"/>
      <c r="DO138" s="546"/>
      <c r="DP138" s="546"/>
      <c r="DQ138" s="546"/>
      <c r="DR138" s="546"/>
      <c r="DS138" s="546"/>
      <c r="DT138" s="546"/>
      <c r="DU138" s="546"/>
      <c r="DV138" s="546"/>
      <c r="DW138" s="546"/>
      <c r="DX138" s="546"/>
      <c r="DY138" s="546"/>
      <c r="DZ138" s="546"/>
      <c r="EA138" s="546"/>
      <c r="EB138" s="546"/>
      <c r="EC138" s="546"/>
      <c r="ED138" s="546"/>
      <c r="EE138" s="546"/>
      <c r="EF138" s="546"/>
      <c r="EG138" s="546"/>
      <c r="EH138" s="546"/>
      <c r="EI138" s="546"/>
      <c r="EJ138" s="546"/>
      <c r="EK138" s="546"/>
      <c r="EL138" s="546"/>
      <c r="EM138" s="546"/>
      <c r="EN138" s="546"/>
      <c r="EO138" s="546"/>
      <c r="EP138" s="546"/>
      <c r="EQ138" s="546"/>
      <c r="ER138" s="546"/>
      <c r="ES138" s="546"/>
      <c r="ET138" s="546"/>
      <c r="EU138" s="546"/>
      <c r="EV138" s="546"/>
      <c r="EW138" s="546"/>
      <c r="EX138" s="546"/>
      <c r="EY138" s="546"/>
      <c r="EZ138" s="546"/>
      <c r="FA138" s="546"/>
      <c r="FB138" s="546"/>
      <c r="FC138" s="546"/>
      <c r="FD138" s="546"/>
      <c r="FE138" s="546"/>
      <c r="FF138" s="546"/>
      <c r="FG138" s="546"/>
      <c r="FH138" s="546"/>
      <c r="FI138" s="546"/>
    </row>
    <row r="139" spans="6:165" ht="10.5">
      <c r="F139" s="267"/>
      <c r="G139" s="546"/>
      <c r="H139" s="546"/>
      <c r="I139" s="546"/>
      <c r="J139" s="546"/>
      <c r="K139" s="546"/>
      <c r="L139" s="546"/>
      <c r="M139" s="546"/>
      <c r="T139" s="546"/>
      <c r="U139" s="546"/>
      <c r="V139" s="546"/>
      <c r="W139" s="546"/>
      <c r="X139" s="546"/>
      <c r="Y139" s="546"/>
      <c r="Z139" s="546"/>
      <c r="AA139" s="546"/>
      <c r="AB139" s="546"/>
      <c r="AC139" s="546"/>
      <c r="AD139" s="546"/>
      <c r="AE139" s="546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546"/>
      <c r="BF139" s="546"/>
      <c r="BG139" s="546"/>
      <c r="BH139" s="546"/>
      <c r="BI139" s="546"/>
      <c r="BJ139" s="546"/>
      <c r="BK139" s="546"/>
      <c r="BL139" s="546"/>
      <c r="BM139" s="546"/>
      <c r="BN139" s="546"/>
      <c r="BO139" s="546"/>
      <c r="BP139" s="546"/>
      <c r="BQ139" s="546"/>
      <c r="BR139" s="546"/>
      <c r="BS139" s="546"/>
      <c r="BT139" s="546"/>
      <c r="BU139" s="546"/>
      <c r="BV139" s="546"/>
      <c r="BW139" s="546"/>
      <c r="BX139" s="546"/>
      <c r="BY139" s="546"/>
      <c r="BZ139" s="546"/>
      <c r="CA139" s="546"/>
      <c r="CB139" s="546"/>
      <c r="CC139" s="546"/>
      <c r="CD139" s="546"/>
      <c r="CE139" s="546"/>
      <c r="CF139" s="546"/>
      <c r="CG139" s="546"/>
      <c r="CH139" s="546"/>
      <c r="CI139" s="546"/>
      <c r="CJ139" s="546"/>
      <c r="CK139" s="546"/>
      <c r="CL139" s="546"/>
      <c r="CM139" s="546"/>
      <c r="CN139" s="546"/>
      <c r="CO139" s="546"/>
      <c r="CP139" s="546"/>
      <c r="CQ139" s="546"/>
      <c r="CR139" s="546"/>
      <c r="CS139" s="546"/>
      <c r="CT139" s="546"/>
      <c r="CU139" s="546"/>
      <c r="CV139" s="546"/>
      <c r="CW139" s="546"/>
      <c r="CX139" s="546"/>
      <c r="CY139" s="546"/>
      <c r="CZ139" s="546"/>
      <c r="DA139" s="546"/>
      <c r="DB139" s="546"/>
      <c r="DC139" s="546"/>
      <c r="DD139" s="546"/>
      <c r="DE139" s="546"/>
      <c r="DF139" s="546"/>
      <c r="DG139" s="546"/>
      <c r="DH139" s="546"/>
      <c r="DI139" s="546"/>
      <c r="DJ139" s="546"/>
      <c r="DK139" s="546"/>
      <c r="DL139" s="546"/>
      <c r="DM139" s="546"/>
      <c r="DN139" s="546"/>
      <c r="DO139" s="546"/>
      <c r="DP139" s="546"/>
      <c r="DQ139" s="546"/>
      <c r="DR139" s="546"/>
      <c r="DS139" s="546"/>
      <c r="DT139" s="546"/>
      <c r="DU139" s="546"/>
      <c r="DV139" s="546"/>
      <c r="DW139" s="546"/>
      <c r="DX139" s="546"/>
      <c r="DY139" s="546"/>
      <c r="DZ139" s="546"/>
      <c r="EA139" s="546"/>
      <c r="EB139" s="546"/>
      <c r="EC139" s="546"/>
      <c r="ED139" s="546"/>
      <c r="EE139" s="546"/>
      <c r="EF139" s="546"/>
      <c r="EG139" s="546"/>
      <c r="EH139" s="546"/>
      <c r="EI139" s="546"/>
      <c r="EJ139" s="546"/>
      <c r="EK139" s="546"/>
      <c r="EL139" s="546"/>
      <c r="EM139" s="546"/>
      <c r="EN139" s="546"/>
      <c r="EO139" s="546"/>
      <c r="EP139" s="546"/>
      <c r="EQ139" s="546"/>
      <c r="ER139" s="546"/>
      <c r="ES139" s="546"/>
      <c r="ET139" s="546"/>
      <c r="EU139" s="546"/>
      <c r="EV139" s="546"/>
      <c r="EW139" s="546"/>
      <c r="EX139" s="546"/>
      <c r="EY139" s="546"/>
      <c r="EZ139" s="546"/>
      <c r="FA139" s="546"/>
      <c r="FB139" s="546"/>
      <c r="FC139" s="546"/>
      <c r="FD139" s="546"/>
      <c r="FE139" s="546"/>
      <c r="FF139" s="546"/>
      <c r="FG139" s="546"/>
      <c r="FH139" s="546"/>
      <c r="FI139" s="546"/>
    </row>
    <row r="140" spans="6:165" ht="10.5">
      <c r="F140" s="267"/>
      <c r="G140" s="546"/>
      <c r="H140" s="546"/>
      <c r="I140" s="546"/>
      <c r="J140" s="546"/>
      <c r="K140" s="546"/>
      <c r="L140" s="546"/>
      <c r="M140" s="546"/>
      <c r="T140" s="546"/>
      <c r="U140" s="546"/>
      <c r="V140" s="546"/>
      <c r="W140" s="546"/>
      <c r="X140" s="546"/>
      <c r="Y140" s="546"/>
      <c r="Z140" s="546"/>
      <c r="AA140" s="546"/>
      <c r="AB140" s="546"/>
      <c r="AC140" s="546"/>
      <c r="AD140" s="546"/>
      <c r="AE140" s="546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546"/>
      <c r="BF140" s="546"/>
      <c r="BG140" s="546"/>
      <c r="BH140" s="546"/>
      <c r="BI140" s="546"/>
      <c r="BJ140" s="546"/>
      <c r="BK140" s="546"/>
      <c r="BL140" s="546"/>
      <c r="BM140" s="546"/>
      <c r="BN140" s="546"/>
      <c r="BO140" s="546"/>
      <c r="BP140" s="546"/>
      <c r="BQ140" s="546"/>
      <c r="BR140" s="546"/>
      <c r="BS140" s="546"/>
      <c r="BT140" s="546"/>
      <c r="BU140" s="546"/>
      <c r="BV140" s="546"/>
      <c r="BW140" s="546"/>
      <c r="BX140" s="546"/>
      <c r="BY140" s="546"/>
      <c r="BZ140" s="546"/>
      <c r="CA140" s="546"/>
      <c r="CB140" s="546"/>
      <c r="CC140" s="546"/>
      <c r="CD140" s="546"/>
      <c r="CE140" s="546"/>
      <c r="CF140" s="546"/>
      <c r="CG140" s="546"/>
      <c r="CH140" s="546"/>
      <c r="CI140" s="546"/>
      <c r="CJ140" s="546"/>
      <c r="CK140" s="546"/>
      <c r="CL140" s="546"/>
      <c r="CM140" s="546"/>
      <c r="CN140" s="546"/>
      <c r="CO140" s="546"/>
      <c r="CP140" s="546"/>
      <c r="CQ140" s="546"/>
      <c r="CR140" s="546"/>
      <c r="CS140" s="546"/>
      <c r="CT140" s="546"/>
      <c r="CU140" s="546"/>
      <c r="CV140" s="546"/>
      <c r="CW140" s="546"/>
      <c r="CX140" s="546"/>
      <c r="CY140" s="546"/>
      <c r="CZ140" s="546"/>
      <c r="DA140" s="546"/>
      <c r="DB140" s="546"/>
      <c r="DC140" s="546"/>
      <c r="DD140" s="546"/>
      <c r="DE140" s="546"/>
      <c r="DF140" s="546"/>
      <c r="DG140" s="546"/>
      <c r="DH140" s="546"/>
      <c r="DI140" s="546"/>
      <c r="DJ140" s="546"/>
      <c r="DK140" s="546"/>
      <c r="DL140" s="546"/>
      <c r="DM140" s="546"/>
      <c r="DN140" s="546"/>
      <c r="DO140" s="546"/>
      <c r="DP140" s="546"/>
      <c r="DQ140" s="546"/>
      <c r="DR140" s="546"/>
      <c r="DS140" s="546"/>
      <c r="DT140" s="546"/>
      <c r="DU140" s="546"/>
      <c r="DV140" s="546"/>
      <c r="DW140" s="546"/>
      <c r="DX140" s="546"/>
      <c r="DY140" s="546"/>
      <c r="DZ140" s="546"/>
      <c r="EA140" s="546"/>
      <c r="EB140" s="546"/>
      <c r="EC140" s="546"/>
      <c r="ED140" s="546"/>
      <c r="EE140" s="546"/>
      <c r="EF140" s="546"/>
      <c r="EG140" s="546"/>
      <c r="EH140" s="546"/>
      <c r="EI140" s="546"/>
      <c r="EJ140" s="546"/>
      <c r="EK140" s="546"/>
      <c r="EL140" s="546"/>
      <c r="EM140" s="546"/>
      <c r="EN140" s="546"/>
      <c r="EO140" s="546"/>
      <c r="EP140" s="546"/>
      <c r="EQ140" s="546"/>
      <c r="ER140" s="546"/>
      <c r="ES140" s="546"/>
      <c r="ET140" s="546"/>
      <c r="EU140" s="546"/>
      <c r="EV140" s="546"/>
      <c r="EW140" s="546"/>
      <c r="EX140" s="546"/>
      <c r="EY140" s="546"/>
      <c r="EZ140" s="546"/>
      <c r="FA140" s="546"/>
      <c r="FB140" s="546"/>
      <c r="FC140" s="546"/>
      <c r="FD140" s="546"/>
      <c r="FE140" s="546"/>
      <c r="FF140" s="546"/>
      <c r="FG140" s="546"/>
      <c r="FH140" s="546"/>
      <c r="FI140" s="546"/>
    </row>
    <row r="141" spans="6:165" ht="10.5">
      <c r="F141" s="267"/>
      <c r="G141" s="546"/>
      <c r="H141" s="546"/>
      <c r="I141" s="546"/>
      <c r="J141" s="546"/>
      <c r="K141" s="546"/>
      <c r="L141" s="546"/>
      <c r="M141" s="546"/>
      <c r="T141" s="546"/>
      <c r="U141" s="546"/>
      <c r="V141" s="546"/>
      <c r="W141" s="546"/>
      <c r="X141" s="546"/>
      <c r="Y141" s="546"/>
      <c r="Z141" s="546"/>
      <c r="AA141" s="546"/>
      <c r="AB141" s="546"/>
      <c r="AC141" s="546"/>
      <c r="AD141" s="546"/>
      <c r="AE141" s="546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546"/>
      <c r="BF141" s="546"/>
      <c r="BG141" s="546"/>
      <c r="BH141" s="546"/>
      <c r="BI141" s="546"/>
      <c r="BJ141" s="546"/>
      <c r="BK141" s="546"/>
      <c r="BL141" s="546"/>
      <c r="BM141" s="546"/>
      <c r="BN141" s="546"/>
      <c r="BO141" s="546"/>
      <c r="BP141" s="546"/>
      <c r="BQ141" s="546"/>
      <c r="BR141" s="546"/>
      <c r="BS141" s="546"/>
      <c r="BT141" s="546"/>
      <c r="BU141" s="546"/>
      <c r="BV141" s="546"/>
      <c r="BW141" s="546"/>
      <c r="BX141" s="546"/>
      <c r="BY141" s="546"/>
      <c r="BZ141" s="546"/>
      <c r="CA141" s="546"/>
      <c r="CB141" s="546"/>
      <c r="CC141" s="546"/>
      <c r="CD141" s="546"/>
      <c r="CE141" s="546"/>
      <c r="CF141" s="546"/>
      <c r="CG141" s="546"/>
      <c r="CH141" s="546"/>
      <c r="CI141" s="546"/>
      <c r="CJ141" s="546"/>
      <c r="CK141" s="546"/>
      <c r="CL141" s="546"/>
      <c r="CM141" s="546"/>
      <c r="CN141" s="546"/>
      <c r="CO141" s="546"/>
      <c r="CP141" s="546"/>
      <c r="CQ141" s="546"/>
      <c r="CR141" s="546"/>
      <c r="CS141" s="546"/>
      <c r="CT141" s="546"/>
      <c r="CU141" s="546"/>
      <c r="CV141" s="546"/>
      <c r="CW141" s="546"/>
      <c r="CX141" s="546"/>
      <c r="CY141" s="546"/>
      <c r="CZ141" s="546"/>
      <c r="DA141" s="546"/>
      <c r="DB141" s="546"/>
      <c r="DC141" s="546"/>
      <c r="DD141" s="546"/>
      <c r="DE141" s="546"/>
      <c r="DF141" s="546"/>
      <c r="DG141" s="546"/>
      <c r="DH141" s="546"/>
      <c r="DI141" s="546"/>
      <c r="DJ141" s="546"/>
      <c r="DK141" s="546"/>
      <c r="DL141" s="546"/>
      <c r="DM141" s="546"/>
      <c r="DN141" s="546"/>
      <c r="DO141" s="546"/>
      <c r="DP141" s="546"/>
      <c r="DQ141" s="546"/>
      <c r="DR141" s="546"/>
      <c r="DS141" s="546"/>
      <c r="DT141" s="546"/>
      <c r="DU141" s="546"/>
      <c r="DV141" s="546"/>
      <c r="DW141" s="546"/>
      <c r="DX141" s="546"/>
      <c r="DY141" s="546"/>
      <c r="DZ141" s="546"/>
      <c r="EA141" s="546"/>
      <c r="EB141" s="546"/>
      <c r="EC141" s="546"/>
      <c r="ED141" s="546"/>
      <c r="EE141" s="546"/>
      <c r="EF141" s="546"/>
      <c r="EG141" s="546"/>
      <c r="EH141" s="546"/>
      <c r="EI141" s="546"/>
      <c r="EJ141" s="546"/>
      <c r="EK141" s="546"/>
      <c r="EL141" s="546"/>
      <c r="EM141" s="546"/>
      <c r="EN141" s="546"/>
      <c r="EO141" s="546"/>
      <c r="EP141" s="546"/>
      <c r="EQ141" s="546"/>
      <c r="ER141" s="546"/>
      <c r="ES141" s="546"/>
      <c r="ET141" s="546"/>
      <c r="EU141" s="546"/>
      <c r="EV141" s="546"/>
      <c r="EW141" s="546"/>
      <c r="EX141" s="546"/>
      <c r="EY141" s="546"/>
      <c r="EZ141" s="546"/>
      <c r="FA141" s="546"/>
      <c r="FB141" s="546"/>
      <c r="FC141" s="546"/>
      <c r="FD141" s="546"/>
      <c r="FE141" s="546"/>
      <c r="FF141" s="546"/>
      <c r="FG141" s="546"/>
      <c r="FH141" s="546"/>
      <c r="FI141" s="546"/>
    </row>
    <row r="142" spans="6:165" ht="10.5">
      <c r="F142" s="267"/>
      <c r="G142" s="546"/>
      <c r="H142" s="546"/>
      <c r="I142" s="546"/>
      <c r="J142" s="546"/>
      <c r="K142" s="546"/>
      <c r="L142" s="546"/>
      <c r="M142" s="546"/>
      <c r="T142" s="546"/>
      <c r="U142" s="546"/>
      <c r="V142" s="546"/>
      <c r="W142" s="546"/>
      <c r="X142" s="546"/>
      <c r="Y142" s="546"/>
      <c r="Z142" s="546"/>
      <c r="AA142" s="546"/>
      <c r="AB142" s="546"/>
      <c r="AC142" s="546"/>
      <c r="AD142" s="546"/>
      <c r="AE142" s="546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546"/>
      <c r="BF142" s="546"/>
      <c r="BG142" s="546"/>
      <c r="BH142" s="546"/>
      <c r="BI142" s="546"/>
      <c r="BJ142" s="546"/>
      <c r="BK142" s="546"/>
      <c r="BL142" s="546"/>
      <c r="BM142" s="546"/>
      <c r="BN142" s="546"/>
      <c r="BO142" s="546"/>
      <c r="BP142" s="546"/>
      <c r="BQ142" s="546"/>
      <c r="BR142" s="546"/>
      <c r="BS142" s="546"/>
      <c r="BT142" s="546"/>
      <c r="BU142" s="546"/>
      <c r="BV142" s="546"/>
      <c r="BW142" s="546"/>
      <c r="BX142" s="546"/>
      <c r="BY142" s="546"/>
      <c r="BZ142" s="546"/>
      <c r="CA142" s="546"/>
      <c r="CB142" s="546"/>
      <c r="CC142" s="546"/>
      <c r="CD142" s="546"/>
      <c r="CE142" s="546"/>
      <c r="CF142" s="546"/>
      <c r="CG142" s="546"/>
      <c r="CH142" s="546"/>
      <c r="CI142" s="546"/>
      <c r="CJ142" s="546"/>
      <c r="CK142" s="546"/>
      <c r="CL142" s="546"/>
      <c r="CM142" s="546"/>
      <c r="CN142" s="546"/>
      <c r="CO142" s="546"/>
      <c r="CP142" s="546"/>
      <c r="CQ142" s="546"/>
      <c r="CR142" s="546"/>
      <c r="CS142" s="546"/>
      <c r="CT142" s="546"/>
      <c r="CU142" s="546"/>
      <c r="CV142" s="546"/>
      <c r="CW142" s="546"/>
      <c r="CX142" s="546"/>
      <c r="CY142" s="546"/>
      <c r="CZ142" s="546"/>
      <c r="DA142" s="546"/>
      <c r="DB142" s="546"/>
      <c r="DC142" s="546"/>
      <c r="DD142" s="546"/>
      <c r="DE142" s="546"/>
      <c r="DF142" s="546"/>
      <c r="DG142" s="546"/>
      <c r="DH142" s="546"/>
      <c r="DI142" s="546"/>
      <c r="DJ142" s="546"/>
      <c r="DK142" s="546"/>
      <c r="DL142" s="546"/>
      <c r="DM142" s="546"/>
      <c r="DN142" s="546"/>
      <c r="DO142" s="546"/>
      <c r="DP142" s="546"/>
      <c r="DQ142" s="546"/>
      <c r="DR142" s="546"/>
      <c r="DS142" s="546"/>
      <c r="DT142" s="546"/>
      <c r="DU142" s="546"/>
      <c r="DV142" s="546"/>
      <c r="DW142" s="546"/>
      <c r="DX142" s="546"/>
      <c r="DY142" s="546"/>
      <c r="DZ142" s="546"/>
      <c r="EA142" s="546"/>
      <c r="EB142" s="546"/>
      <c r="EC142" s="546"/>
      <c r="ED142" s="546"/>
      <c r="EE142" s="546"/>
      <c r="EF142" s="546"/>
      <c r="EG142" s="546"/>
      <c r="EH142" s="546"/>
      <c r="EI142" s="546"/>
      <c r="EJ142" s="546"/>
      <c r="EK142" s="546"/>
      <c r="EL142" s="546"/>
      <c r="EM142" s="546"/>
      <c r="EN142" s="546"/>
      <c r="EO142" s="546"/>
      <c r="EP142" s="546"/>
      <c r="EQ142" s="546"/>
      <c r="ER142" s="546"/>
      <c r="ES142" s="546"/>
      <c r="ET142" s="546"/>
      <c r="EU142" s="546"/>
      <c r="EV142" s="546"/>
      <c r="EW142" s="546"/>
      <c r="EX142" s="546"/>
      <c r="EY142" s="546"/>
      <c r="EZ142" s="546"/>
      <c r="FA142" s="546"/>
      <c r="FB142" s="546"/>
      <c r="FC142" s="546"/>
      <c r="FD142" s="546"/>
      <c r="FE142" s="546"/>
      <c r="FF142" s="546"/>
      <c r="FG142" s="546"/>
      <c r="FH142" s="546"/>
      <c r="FI142" s="546"/>
    </row>
    <row r="143" spans="6:165" ht="10.5">
      <c r="F143" s="267"/>
      <c r="G143" s="546"/>
      <c r="H143" s="546"/>
      <c r="I143" s="546"/>
      <c r="J143" s="546"/>
      <c r="K143" s="546"/>
      <c r="L143" s="546"/>
      <c r="M143" s="546"/>
      <c r="T143" s="546"/>
      <c r="U143" s="546"/>
      <c r="V143" s="546"/>
      <c r="W143" s="546"/>
      <c r="X143" s="546"/>
      <c r="Y143" s="546"/>
      <c r="Z143" s="546"/>
      <c r="AA143" s="546"/>
      <c r="AB143" s="546"/>
      <c r="AC143" s="546"/>
      <c r="AD143" s="546"/>
      <c r="AE143" s="546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546"/>
      <c r="BF143" s="546"/>
      <c r="BG143" s="546"/>
      <c r="BH143" s="546"/>
      <c r="BI143" s="546"/>
      <c r="BJ143" s="546"/>
      <c r="BK143" s="546"/>
      <c r="BL143" s="546"/>
      <c r="BM143" s="546"/>
      <c r="BN143" s="546"/>
      <c r="BO143" s="546"/>
      <c r="BP143" s="546"/>
      <c r="BQ143" s="546"/>
      <c r="BR143" s="546"/>
      <c r="BS143" s="546"/>
      <c r="BT143" s="546"/>
      <c r="BU143" s="546"/>
      <c r="BV143" s="546"/>
      <c r="BW143" s="546"/>
      <c r="BX143" s="546"/>
      <c r="BY143" s="546"/>
      <c r="BZ143" s="546"/>
      <c r="CA143" s="546"/>
      <c r="CB143" s="546"/>
      <c r="CC143" s="546"/>
      <c r="CD143" s="546"/>
      <c r="CE143" s="546"/>
      <c r="CF143" s="546"/>
      <c r="CG143" s="546"/>
      <c r="CH143" s="546"/>
      <c r="CI143" s="546"/>
      <c r="CJ143" s="546"/>
      <c r="CK143" s="546"/>
      <c r="CL143" s="546"/>
      <c r="CM143" s="546"/>
      <c r="CN143" s="546"/>
      <c r="CO143" s="546"/>
      <c r="CP143" s="546"/>
      <c r="CQ143" s="546"/>
      <c r="CR143" s="546"/>
      <c r="CS143" s="546"/>
      <c r="CT143" s="546"/>
      <c r="CU143" s="546"/>
      <c r="CV143" s="546"/>
      <c r="CW143" s="546"/>
      <c r="CX143" s="546"/>
      <c r="CY143" s="546"/>
      <c r="CZ143" s="546"/>
      <c r="DA143" s="546"/>
      <c r="DB143" s="546"/>
      <c r="DC143" s="546"/>
      <c r="DD143" s="546"/>
      <c r="DE143" s="546"/>
      <c r="DF143" s="546"/>
      <c r="DG143" s="546"/>
      <c r="DH143" s="546"/>
      <c r="DI143" s="546"/>
      <c r="DJ143" s="546"/>
      <c r="DK143" s="546"/>
      <c r="DL143" s="546"/>
      <c r="DM143" s="546"/>
      <c r="DN143" s="546"/>
      <c r="DO143" s="546"/>
      <c r="DP143" s="546"/>
      <c r="DQ143" s="546"/>
      <c r="DR143" s="546"/>
      <c r="DS143" s="546"/>
      <c r="DT143" s="546"/>
      <c r="DU143" s="546"/>
      <c r="DV143" s="546"/>
      <c r="DW143" s="546"/>
      <c r="DX143" s="546"/>
      <c r="DY143" s="546"/>
      <c r="DZ143" s="546"/>
      <c r="EA143" s="546"/>
      <c r="EB143" s="546"/>
      <c r="EC143" s="546"/>
      <c r="ED143" s="546"/>
      <c r="EE143" s="546"/>
      <c r="EF143" s="546"/>
      <c r="EG143" s="546"/>
      <c r="EH143" s="546"/>
      <c r="EI143" s="546"/>
      <c r="EJ143" s="546"/>
      <c r="EK143" s="546"/>
      <c r="EL143" s="546"/>
      <c r="EM143" s="546"/>
      <c r="EN143" s="546"/>
      <c r="EO143" s="546"/>
      <c r="EP143" s="546"/>
      <c r="EQ143" s="546"/>
      <c r="ER143" s="546"/>
      <c r="ES143" s="546"/>
      <c r="ET143" s="546"/>
      <c r="EU143" s="546"/>
      <c r="EV143" s="546"/>
      <c r="EW143" s="546"/>
      <c r="EX143" s="546"/>
      <c r="EY143" s="546"/>
      <c r="EZ143" s="546"/>
      <c r="FA143" s="546"/>
      <c r="FB143" s="546"/>
      <c r="FC143" s="546"/>
      <c r="FD143" s="546"/>
      <c r="FE143" s="546"/>
      <c r="FF143" s="546"/>
      <c r="FG143" s="546"/>
      <c r="FH143" s="546"/>
      <c r="FI143" s="546"/>
    </row>
    <row r="144" spans="6:165" ht="10.5">
      <c r="F144" s="267"/>
      <c r="G144" s="546"/>
      <c r="H144" s="546"/>
      <c r="I144" s="546"/>
      <c r="J144" s="546"/>
      <c r="K144" s="546"/>
      <c r="L144" s="546"/>
      <c r="M144" s="546"/>
      <c r="T144" s="546"/>
      <c r="U144" s="546"/>
      <c r="V144" s="546"/>
      <c r="W144" s="546"/>
      <c r="X144" s="546"/>
      <c r="Y144" s="546"/>
      <c r="Z144" s="546"/>
      <c r="AA144" s="546"/>
      <c r="AB144" s="546"/>
      <c r="AC144" s="546"/>
      <c r="AD144" s="546"/>
      <c r="AE144" s="546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546"/>
      <c r="BF144" s="546"/>
      <c r="BG144" s="546"/>
      <c r="BH144" s="546"/>
      <c r="BI144" s="546"/>
      <c r="BJ144" s="546"/>
      <c r="BK144" s="546"/>
      <c r="BL144" s="546"/>
      <c r="BM144" s="546"/>
      <c r="BN144" s="546"/>
      <c r="BO144" s="546"/>
      <c r="BP144" s="546"/>
      <c r="BQ144" s="546"/>
      <c r="BR144" s="546"/>
      <c r="BS144" s="546"/>
      <c r="BT144" s="546"/>
      <c r="BU144" s="546"/>
      <c r="BV144" s="546"/>
      <c r="BW144" s="546"/>
      <c r="BX144" s="546"/>
      <c r="BY144" s="546"/>
      <c r="BZ144" s="546"/>
      <c r="CA144" s="546"/>
      <c r="CB144" s="546"/>
      <c r="CC144" s="546"/>
      <c r="CD144" s="546"/>
      <c r="CE144" s="546"/>
      <c r="CF144" s="546"/>
      <c r="CG144" s="546"/>
      <c r="CH144" s="546"/>
      <c r="CI144" s="546"/>
      <c r="CJ144" s="546"/>
      <c r="CK144" s="546"/>
      <c r="CL144" s="546"/>
      <c r="CM144" s="546"/>
      <c r="CN144" s="546"/>
      <c r="CO144" s="546"/>
      <c r="CP144" s="546"/>
      <c r="CQ144" s="546"/>
      <c r="CR144" s="546"/>
      <c r="CS144" s="546"/>
      <c r="CT144" s="546"/>
      <c r="CU144" s="546"/>
      <c r="CV144" s="546"/>
      <c r="CW144" s="546"/>
      <c r="CX144" s="546"/>
      <c r="CY144" s="546"/>
      <c r="CZ144" s="546"/>
      <c r="DA144" s="546"/>
      <c r="DB144" s="546"/>
      <c r="DC144" s="546"/>
      <c r="DD144" s="546"/>
      <c r="DE144" s="546"/>
      <c r="DF144" s="546"/>
      <c r="DG144" s="546"/>
      <c r="DH144" s="546"/>
      <c r="DI144" s="546"/>
      <c r="DJ144" s="546"/>
      <c r="DK144" s="546"/>
      <c r="DL144" s="546"/>
      <c r="DM144" s="546"/>
      <c r="DN144" s="546"/>
      <c r="DO144" s="546"/>
      <c r="DP144" s="546"/>
      <c r="DQ144" s="546"/>
      <c r="DR144" s="546"/>
      <c r="DS144" s="546"/>
      <c r="DT144" s="546"/>
      <c r="DU144" s="546"/>
      <c r="DV144" s="546"/>
      <c r="DW144" s="546"/>
      <c r="DX144" s="546"/>
      <c r="DY144" s="546"/>
      <c r="DZ144" s="546"/>
      <c r="EA144" s="546"/>
      <c r="EB144" s="546"/>
      <c r="EC144" s="546"/>
      <c r="ED144" s="546"/>
      <c r="EE144" s="546"/>
      <c r="EF144" s="546"/>
      <c r="EG144" s="546"/>
      <c r="EH144" s="546"/>
      <c r="EI144" s="546"/>
      <c r="EJ144" s="546"/>
      <c r="EK144" s="546"/>
      <c r="EL144" s="546"/>
      <c r="EM144" s="546"/>
      <c r="EN144" s="546"/>
      <c r="EO144" s="546"/>
      <c r="EP144" s="546"/>
      <c r="EQ144" s="546"/>
      <c r="ER144" s="546"/>
      <c r="ES144" s="546"/>
      <c r="ET144" s="546"/>
      <c r="EU144" s="546"/>
      <c r="EV144" s="546"/>
      <c r="EW144" s="546"/>
      <c r="EX144" s="546"/>
      <c r="EY144" s="546"/>
      <c r="EZ144" s="546"/>
      <c r="FA144" s="546"/>
      <c r="FB144" s="546"/>
      <c r="FC144" s="546"/>
      <c r="FD144" s="546"/>
      <c r="FE144" s="546"/>
      <c r="FF144" s="546"/>
      <c r="FG144" s="546"/>
      <c r="FH144" s="546"/>
      <c r="FI144" s="546"/>
    </row>
    <row r="145" spans="6:165" ht="10.5">
      <c r="F145" s="546"/>
      <c r="G145" s="546"/>
      <c r="H145" s="546"/>
      <c r="I145" s="546"/>
      <c r="J145" s="546"/>
      <c r="K145" s="546"/>
      <c r="L145" s="546"/>
      <c r="M145" s="546"/>
      <c r="T145" s="546"/>
      <c r="U145" s="546"/>
      <c r="V145" s="546"/>
      <c r="W145" s="546"/>
      <c r="X145" s="546"/>
      <c r="Y145" s="546"/>
      <c r="Z145" s="546"/>
      <c r="AA145" s="546"/>
      <c r="AB145" s="546"/>
      <c r="AC145" s="546"/>
      <c r="AD145" s="546"/>
      <c r="AE145" s="546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546"/>
      <c r="BF145" s="546"/>
      <c r="BG145" s="546"/>
      <c r="BH145" s="546"/>
      <c r="BI145" s="546"/>
      <c r="BJ145" s="546"/>
      <c r="BK145" s="546"/>
      <c r="BL145" s="546"/>
      <c r="BM145" s="546"/>
      <c r="BN145" s="546"/>
      <c r="BO145" s="546"/>
      <c r="BP145" s="546"/>
      <c r="BQ145" s="546"/>
      <c r="BR145" s="546"/>
      <c r="BS145" s="546"/>
      <c r="BT145" s="546"/>
      <c r="BU145" s="546"/>
      <c r="BV145" s="546"/>
      <c r="BW145" s="546"/>
      <c r="BX145" s="546"/>
      <c r="BY145" s="546"/>
      <c r="BZ145" s="546"/>
      <c r="CA145" s="546"/>
      <c r="CB145" s="546"/>
      <c r="CC145" s="546"/>
      <c r="CD145" s="546"/>
      <c r="CE145" s="546"/>
      <c r="CF145" s="546"/>
      <c r="CG145" s="546"/>
      <c r="CH145" s="546"/>
      <c r="CI145" s="546"/>
      <c r="CJ145" s="546"/>
      <c r="CK145" s="546"/>
      <c r="CL145" s="546"/>
      <c r="CM145" s="546"/>
      <c r="CN145" s="546"/>
      <c r="CO145" s="546"/>
      <c r="CP145" s="546"/>
      <c r="CQ145" s="546"/>
      <c r="CR145" s="546"/>
      <c r="CS145" s="546"/>
      <c r="CT145" s="546"/>
      <c r="CU145" s="546"/>
      <c r="CV145" s="546"/>
      <c r="CW145" s="546"/>
      <c r="CX145" s="546"/>
      <c r="CY145" s="546"/>
      <c r="CZ145" s="546"/>
      <c r="DA145" s="546"/>
      <c r="DB145" s="546"/>
      <c r="DC145" s="546"/>
      <c r="DD145" s="546"/>
      <c r="DE145" s="546"/>
      <c r="DF145" s="546"/>
      <c r="DG145" s="546"/>
      <c r="DH145" s="546"/>
      <c r="DI145" s="546"/>
      <c r="DJ145" s="546"/>
      <c r="DK145" s="546"/>
      <c r="DL145" s="546"/>
      <c r="DM145" s="546"/>
      <c r="DN145" s="546"/>
      <c r="DO145" s="546"/>
      <c r="DP145" s="546"/>
      <c r="DQ145" s="546"/>
      <c r="DR145" s="546"/>
      <c r="DS145" s="546"/>
      <c r="DT145" s="546"/>
      <c r="DU145" s="546"/>
      <c r="DV145" s="546"/>
      <c r="DW145" s="546"/>
      <c r="DX145" s="546"/>
      <c r="DY145" s="546"/>
      <c r="DZ145" s="546"/>
      <c r="EA145" s="546"/>
      <c r="EB145" s="546"/>
      <c r="EC145" s="546"/>
      <c r="ED145" s="546"/>
      <c r="EE145" s="546"/>
      <c r="EF145" s="546"/>
      <c r="EG145" s="546"/>
      <c r="EH145" s="546"/>
      <c r="EI145" s="546"/>
      <c r="EJ145" s="546"/>
      <c r="EK145" s="546"/>
      <c r="EL145" s="546"/>
      <c r="EM145" s="546"/>
      <c r="EN145" s="546"/>
      <c r="EO145" s="546"/>
      <c r="EP145" s="546"/>
      <c r="EQ145" s="546"/>
      <c r="ER145" s="546"/>
      <c r="ES145" s="546"/>
      <c r="ET145" s="546"/>
      <c r="EU145" s="546"/>
      <c r="EV145" s="546"/>
      <c r="EW145" s="546"/>
      <c r="EX145" s="546"/>
      <c r="EY145" s="546"/>
      <c r="EZ145" s="546"/>
      <c r="FA145" s="546"/>
      <c r="FB145" s="546"/>
      <c r="FC145" s="546"/>
      <c r="FD145" s="546"/>
      <c r="FE145" s="546"/>
      <c r="FF145" s="546"/>
      <c r="FG145" s="546"/>
      <c r="FH145" s="546"/>
      <c r="FI145" s="546"/>
    </row>
    <row r="146" spans="6:165" ht="10.5">
      <c r="F146" s="546"/>
      <c r="G146" s="546"/>
      <c r="H146" s="546"/>
      <c r="I146" s="546"/>
      <c r="J146" s="546"/>
      <c r="K146" s="546"/>
      <c r="L146" s="546"/>
      <c r="M146" s="546"/>
      <c r="T146" s="546"/>
      <c r="U146" s="546"/>
      <c r="V146" s="546"/>
      <c r="W146" s="546"/>
      <c r="X146" s="546"/>
      <c r="Y146" s="546"/>
      <c r="Z146" s="546"/>
      <c r="AA146" s="546"/>
      <c r="AB146" s="546"/>
      <c r="AC146" s="546"/>
      <c r="AD146" s="546"/>
      <c r="AE146" s="546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546"/>
      <c r="BF146" s="546"/>
      <c r="BG146" s="546"/>
      <c r="BH146" s="546"/>
      <c r="BI146" s="546"/>
      <c r="BJ146" s="546"/>
      <c r="BK146" s="546"/>
      <c r="BL146" s="546"/>
      <c r="BM146" s="546"/>
      <c r="BN146" s="546"/>
      <c r="BO146" s="546"/>
      <c r="BP146" s="546"/>
      <c r="BQ146" s="546"/>
      <c r="BR146" s="546"/>
      <c r="BS146" s="546"/>
      <c r="BT146" s="546"/>
      <c r="BU146" s="546"/>
      <c r="BV146" s="546"/>
      <c r="BW146" s="546"/>
      <c r="BX146" s="546"/>
      <c r="BY146" s="546"/>
      <c r="BZ146" s="546"/>
      <c r="CA146" s="546"/>
      <c r="CB146" s="546"/>
      <c r="CC146" s="546"/>
      <c r="CD146" s="546"/>
      <c r="CE146" s="546"/>
      <c r="CF146" s="546"/>
      <c r="CG146" s="546"/>
      <c r="CH146" s="546"/>
      <c r="CI146" s="546"/>
      <c r="CJ146" s="546"/>
      <c r="CK146" s="546"/>
      <c r="CL146" s="546"/>
      <c r="CM146" s="546"/>
      <c r="CN146" s="546"/>
      <c r="CO146" s="546"/>
      <c r="CP146" s="546"/>
      <c r="CQ146" s="546"/>
      <c r="CR146" s="546"/>
      <c r="CS146" s="546"/>
      <c r="CT146" s="546"/>
      <c r="CU146" s="546"/>
      <c r="CV146" s="546"/>
      <c r="CW146" s="546"/>
      <c r="CX146" s="546"/>
      <c r="CY146" s="546"/>
      <c r="CZ146" s="546"/>
      <c r="DA146" s="546"/>
      <c r="DB146" s="546"/>
      <c r="DC146" s="546"/>
      <c r="DD146" s="546"/>
      <c r="DE146" s="546"/>
      <c r="DF146" s="546"/>
      <c r="DG146" s="546"/>
      <c r="DH146" s="546"/>
      <c r="DI146" s="546"/>
      <c r="DJ146" s="546"/>
      <c r="DK146" s="546"/>
      <c r="DL146" s="546"/>
      <c r="DM146" s="546"/>
      <c r="DN146" s="546"/>
      <c r="DO146" s="546"/>
      <c r="DP146" s="546"/>
      <c r="DQ146" s="546"/>
      <c r="DR146" s="546"/>
      <c r="DS146" s="546"/>
      <c r="DT146" s="546"/>
      <c r="DU146" s="546"/>
      <c r="DV146" s="546"/>
      <c r="DW146" s="546"/>
      <c r="DX146" s="546"/>
      <c r="DY146" s="546"/>
      <c r="DZ146" s="546"/>
      <c r="EA146" s="546"/>
      <c r="EB146" s="546"/>
      <c r="EC146" s="546"/>
      <c r="ED146" s="546"/>
      <c r="EE146" s="546"/>
      <c r="EF146" s="546"/>
      <c r="EG146" s="546"/>
      <c r="EH146" s="546"/>
      <c r="EI146" s="546"/>
      <c r="EJ146" s="546"/>
      <c r="EK146" s="546"/>
      <c r="EL146" s="546"/>
      <c r="EM146" s="546"/>
      <c r="EN146" s="546"/>
      <c r="EO146" s="546"/>
      <c r="EP146" s="546"/>
      <c r="EQ146" s="546"/>
      <c r="ER146" s="546"/>
      <c r="ES146" s="546"/>
      <c r="ET146" s="546"/>
      <c r="EU146" s="546"/>
      <c r="EV146" s="546"/>
      <c r="EW146" s="546"/>
      <c r="EX146" s="546"/>
      <c r="EY146" s="546"/>
      <c r="EZ146" s="546"/>
      <c r="FA146" s="546"/>
      <c r="FB146" s="546"/>
      <c r="FC146" s="546"/>
      <c r="FD146" s="546"/>
      <c r="FE146" s="546"/>
      <c r="FF146" s="546"/>
      <c r="FG146" s="546"/>
      <c r="FH146" s="546"/>
      <c r="FI146" s="546"/>
    </row>
    <row r="147" spans="6:165" ht="10.5">
      <c r="F147" s="546"/>
      <c r="G147" s="546"/>
      <c r="H147" s="546"/>
      <c r="I147" s="546"/>
      <c r="J147" s="546"/>
      <c r="K147" s="546"/>
      <c r="L147" s="546"/>
      <c r="M147" s="546"/>
      <c r="T147" s="546"/>
      <c r="U147" s="546"/>
      <c r="V147" s="546"/>
      <c r="W147" s="546"/>
      <c r="X147" s="546"/>
      <c r="Y147" s="546"/>
      <c r="Z147" s="546"/>
      <c r="AA147" s="546"/>
      <c r="AB147" s="546"/>
      <c r="AC147" s="546"/>
      <c r="AD147" s="546"/>
      <c r="AE147" s="546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546"/>
      <c r="BF147" s="546"/>
      <c r="BG147" s="546"/>
      <c r="BH147" s="546"/>
      <c r="BI147" s="546"/>
      <c r="BJ147" s="546"/>
      <c r="BK147" s="546"/>
      <c r="BL147" s="546"/>
      <c r="BM147" s="546"/>
      <c r="BN147" s="546"/>
      <c r="BO147" s="546"/>
      <c r="BP147" s="546"/>
      <c r="BQ147" s="546"/>
      <c r="BR147" s="546"/>
      <c r="BS147" s="546"/>
      <c r="BT147" s="546"/>
      <c r="BU147" s="546"/>
      <c r="BV147" s="546"/>
      <c r="BW147" s="546"/>
      <c r="BX147" s="546"/>
      <c r="BY147" s="546"/>
      <c r="BZ147" s="546"/>
      <c r="CA147" s="546"/>
      <c r="CB147" s="546"/>
      <c r="CC147" s="546"/>
      <c r="CD147" s="546"/>
      <c r="CE147" s="546"/>
      <c r="CF147" s="546"/>
      <c r="CG147" s="546"/>
      <c r="CH147" s="546"/>
      <c r="CI147" s="546"/>
      <c r="CJ147" s="546"/>
      <c r="CK147" s="546"/>
      <c r="CL147" s="546"/>
      <c r="CM147" s="546"/>
      <c r="CN147" s="546"/>
      <c r="CO147" s="546"/>
      <c r="CP147" s="546"/>
      <c r="CQ147" s="546"/>
      <c r="CR147" s="546"/>
      <c r="CS147" s="546"/>
      <c r="CT147" s="546"/>
      <c r="CU147" s="546"/>
      <c r="CV147" s="546"/>
      <c r="CW147" s="546"/>
      <c r="CX147" s="546"/>
      <c r="CY147" s="546"/>
      <c r="CZ147" s="546"/>
      <c r="DA147" s="546"/>
      <c r="DB147" s="546"/>
      <c r="DC147" s="546"/>
      <c r="DD147" s="546"/>
      <c r="DE147" s="546"/>
      <c r="DF147" s="546"/>
      <c r="DG147" s="546"/>
      <c r="DH147" s="546"/>
      <c r="DI147" s="546"/>
      <c r="DJ147" s="546"/>
      <c r="DK147" s="546"/>
      <c r="DL147" s="546"/>
      <c r="DM147" s="546"/>
      <c r="DN147" s="546"/>
      <c r="DO147" s="546"/>
      <c r="DP147" s="546"/>
      <c r="DQ147" s="546"/>
      <c r="DR147" s="546"/>
      <c r="DS147" s="546"/>
      <c r="DT147" s="546"/>
      <c r="DU147" s="546"/>
      <c r="DV147" s="546"/>
      <c r="DW147" s="546"/>
      <c r="DX147" s="546"/>
      <c r="DY147" s="546"/>
      <c r="DZ147" s="546"/>
      <c r="EA147" s="546"/>
      <c r="EB147" s="546"/>
      <c r="EC147" s="546"/>
      <c r="ED147" s="546"/>
      <c r="EE147" s="546"/>
      <c r="EF147" s="546"/>
      <c r="EG147" s="546"/>
      <c r="EH147" s="546"/>
      <c r="EI147" s="546"/>
      <c r="EJ147" s="546"/>
      <c r="EK147" s="546"/>
      <c r="EL147" s="546"/>
      <c r="EM147" s="546"/>
      <c r="EN147" s="546"/>
      <c r="EO147" s="546"/>
      <c r="EP147" s="546"/>
      <c r="EQ147" s="546"/>
      <c r="ER147" s="546"/>
      <c r="ES147" s="546"/>
      <c r="ET147" s="546"/>
      <c r="EU147" s="546"/>
      <c r="EV147" s="546"/>
      <c r="EW147" s="546"/>
      <c r="EX147" s="546"/>
      <c r="EY147" s="546"/>
      <c r="EZ147" s="546"/>
      <c r="FA147" s="546"/>
      <c r="FB147" s="546"/>
      <c r="FC147" s="546"/>
      <c r="FD147" s="546"/>
      <c r="FE147" s="546"/>
      <c r="FF147" s="546"/>
      <c r="FG147" s="546"/>
      <c r="FH147" s="546"/>
      <c r="FI147" s="546"/>
    </row>
    <row r="148" spans="6:165" ht="10.5">
      <c r="F148" s="546"/>
      <c r="G148" s="546"/>
      <c r="H148" s="546"/>
      <c r="I148" s="546"/>
      <c r="J148" s="546"/>
      <c r="K148" s="546"/>
      <c r="L148" s="546"/>
      <c r="M148" s="546"/>
      <c r="T148" s="546"/>
      <c r="U148" s="546"/>
      <c r="V148" s="546"/>
      <c r="W148" s="546"/>
      <c r="X148" s="546"/>
      <c r="Y148" s="546"/>
      <c r="Z148" s="546"/>
      <c r="AA148" s="546"/>
      <c r="AB148" s="546"/>
      <c r="AC148" s="546"/>
      <c r="AD148" s="546"/>
      <c r="AE148" s="546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546"/>
      <c r="BF148" s="546"/>
      <c r="BG148" s="546"/>
      <c r="BH148" s="546"/>
      <c r="BI148" s="546"/>
      <c r="BJ148" s="546"/>
      <c r="BK148" s="546"/>
      <c r="BL148" s="546"/>
      <c r="BM148" s="546"/>
      <c r="BN148" s="546"/>
      <c r="BO148" s="546"/>
      <c r="BP148" s="546"/>
      <c r="BQ148" s="546"/>
      <c r="BR148" s="546"/>
      <c r="BS148" s="546"/>
      <c r="BT148" s="546"/>
      <c r="BU148" s="546"/>
      <c r="BV148" s="546"/>
      <c r="BW148" s="546"/>
      <c r="BX148" s="546"/>
      <c r="BY148" s="546"/>
      <c r="BZ148" s="546"/>
      <c r="CA148" s="546"/>
      <c r="CB148" s="546"/>
      <c r="CC148" s="546"/>
      <c r="CD148" s="546"/>
      <c r="CE148" s="546"/>
      <c r="CF148" s="546"/>
      <c r="CG148" s="546"/>
      <c r="CH148" s="546"/>
      <c r="CI148" s="546"/>
      <c r="CJ148" s="546"/>
      <c r="CK148" s="546"/>
      <c r="CL148" s="546"/>
      <c r="CM148" s="546"/>
      <c r="CN148" s="546"/>
      <c r="CO148" s="546"/>
      <c r="CP148" s="546"/>
      <c r="CQ148" s="546"/>
      <c r="CR148" s="546"/>
      <c r="CS148" s="546"/>
      <c r="CT148" s="546"/>
      <c r="CU148" s="546"/>
      <c r="CV148" s="546"/>
      <c r="CW148" s="546"/>
      <c r="CX148" s="546"/>
      <c r="CY148" s="546"/>
      <c r="CZ148" s="546"/>
      <c r="DA148" s="546"/>
      <c r="DB148" s="546"/>
      <c r="DC148" s="546"/>
      <c r="DD148" s="546"/>
      <c r="DE148" s="546"/>
      <c r="DF148" s="546"/>
      <c r="DG148" s="546"/>
      <c r="DH148" s="546"/>
      <c r="DI148" s="546"/>
      <c r="DJ148" s="546"/>
      <c r="DK148" s="546"/>
      <c r="DL148" s="546"/>
      <c r="DM148" s="546"/>
      <c r="DN148" s="546"/>
      <c r="DO148" s="546"/>
      <c r="DP148" s="546"/>
      <c r="DQ148" s="546"/>
      <c r="DR148" s="546"/>
      <c r="DS148" s="546"/>
      <c r="DT148" s="546"/>
      <c r="DU148" s="546"/>
      <c r="DV148" s="546"/>
      <c r="DW148" s="546"/>
      <c r="DX148" s="546"/>
      <c r="DY148" s="546"/>
      <c r="DZ148" s="546"/>
      <c r="EA148" s="546"/>
      <c r="EB148" s="546"/>
      <c r="EC148" s="546"/>
      <c r="ED148" s="546"/>
      <c r="EE148" s="546"/>
      <c r="EF148" s="546"/>
      <c r="EG148" s="546"/>
      <c r="EH148" s="546"/>
      <c r="EI148" s="546"/>
      <c r="EJ148" s="546"/>
      <c r="EK148" s="546"/>
      <c r="EL148" s="546"/>
      <c r="EM148" s="546"/>
      <c r="EN148" s="546"/>
      <c r="EO148" s="546"/>
      <c r="EP148" s="546"/>
      <c r="EQ148" s="546"/>
      <c r="ER148" s="546"/>
      <c r="ES148" s="546"/>
      <c r="ET148" s="546"/>
      <c r="EU148" s="546"/>
      <c r="EV148" s="546"/>
      <c r="EW148" s="546"/>
      <c r="EX148" s="546"/>
      <c r="EY148" s="546"/>
      <c r="EZ148" s="546"/>
      <c r="FA148" s="546"/>
      <c r="FB148" s="546"/>
      <c r="FC148" s="546"/>
      <c r="FD148" s="546"/>
      <c r="FE148" s="546"/>
      <c r="FF148" s="546"/>
      <c r="FG148" s="546"/>
      <c r="FH148" s="546"/>
      <c r="FI148" s="546"/>
    </row>
    <row r="149" spans="6:165" ht="10.5">
      <c r="F149" s="546"/>
      <c r="G149" s="546"/>
      <c r="H149" s="546"/>
      <c r="I149" s="546"/>
      <c r="J149" s="546"/>
      <c r="K149" s="546"/>
      <c r="L149" s="546"/>
      <c r="M149" s="546"/>
      <c r="T149" s="546"/>
      <c r="U149" s="546"/>
      <c r="V149" s="546"/>
      <c r="W149" s="546"/>
      <c r="X149" s="546"/>
      <c r="Y149" s="546"/>
      <c r="Z149" s="546"/>
      <c r="AA149" s="546"/>
      <c r="AB149" s="546"/>
      <c r="AC149" s="546"/>
      <c r="AD149" s="546"/>
      <c r="AE149" s="546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546"/>
      <c r="BF149" s="546"/>
      <c r="BG149" s="546"/>
      <c r="BH149" s="546"/>
      <c r="BI149" s="546"/>
      <c r="BJ149" s="546"/>
      <c r="BK149" s="546"/>
      <c r="BL149" s="546"/>
      <c r="BM149" s="546"/>
      <c r="BN149" s="546"/>
      <c r="BO149" s="546"/>
      <c r="BP149" s="546"/>
      <c r="BQ149" s="546"/>
      <c r="BR149" s="546"/>
      <c r="BS149" s="546"/>
      <c r="BT149" s="546"/>
      <c r="BU149" s="546"/>
      <c r="BV149" s="546"/>
      <c r="BW149" s="546"/>
      <c r="BX149" s="546"/>
      <c r="BY149" s="546"/>
      <c r="BZ149" s="546"/>
      <c r="CA149" s="546"/>
      <c r="CB149" s="546"/>
      <c r="CC149" s="546"/>
      <c r="CD149" s="546"/>
      <c r="CE149" s="546"/>
      <c r="CF149" s="546"/>
      <c r="CG149" s="546"/>
      <c r="CH149" s="546"/>
      <c r="CI149" s="546"/>
      <c r="CJ149" s="546"/>
      <c r="CK149" s="546"/>
      <c r="CL149" s="546"/>
      <c r="CM149" s="546"/>
      <c r="CN149" s="546"/>
      <c r="CO149" s="546"/>
      <c r="CP149" s="546"/>
      <c r="CQ149" s="546"/>
      <c r="CR149" s="546"/>
      <c r="CS149" s="546"/>
      <c r="CT149" s="546"/>
      <c r="CU149" s="546"/>
      <c r="CV149" s="546"/>
      <c r="CW149" s="546"/>
      <c r="CX149" s="546"/>
      <c r="CY149" s="546"/>
      <c r="CZ149" s="546"/>
      <c r="DA149" s="546"/>
      <c r="DB149" s="546"/>
      <c r="DC149" s="546"/>
      <c r="DD149" s="546"/>
      <c r="DE149" s="546"/>
      <c r="DF149" s="546"/>
      <c r="DG149" s="546"/>
      <c r="DH149" s="546"/>
      <c r="DI149" s="546"/>
      <c r="DJ149" s="546"/>
      <c r="DK149" s="546"/>
      <c r="DL149" s="546"/>
      <c r="DM149" s="546"/>
      <c r="DN149" s="546"/>
      <c r="DO149" s="546"/>
      <c r="DP149" s="546"/>
      <c r="DQ149" s="546"/>
      <c r="DR149" s="546"/>
      <c r="DS149" s="546"/>
      <c r="DT149" s="546"/>
      <c r="DU149" s="546"/>
      <c r="DV149" s="546"/>
      <c r="DW149" s="546"/>
      <c r="DX149" s="546"/>
      <c r="DY149" s="546"/>
      <c r="DZ149" s="546"/>
      <c r="EA149" s="546"/>
      <c r="EB149" s="546"/>
      <c r="EC149" s="546"/>
      <c r="ED149" s="546"/>
      <c r="EE149" s="546"/>
      <c r="EF149" s="546"/>
      <c r="EG149" s="546"/>
      <c r="EH149" s="546"/>
      <c r="EI149" s="546"/>
      <c r="EJ149" s="546"/>
      <c r="EK149" s="546"/>
      <c r="EL149" s="546"/>
      <c r="EM149" s="546"/>
      <c r="EN149" s="546"/>
      <c r="EO149" s="546"/>
      <c r="EP149" s="546"/>
      <c r="EQ149" s="546"/>
      <c r="ER149" s="546"/>
      <c r="ES149" s="546"/>
      <c r="ET149" s="546"/>
      <c r="EU149" s="546"/>
      <c r="EV149" s="546"/>
      <c r="EW149" s="546"/>
      <c r="EX149" s="546"/>
      <c r="EY149" s="546"/>
      <c r="EZ149" s="546"/>
      <c r="FA149" s="546"/>
      <c r="FB149" s="546"/>
      <c r="FC149" s="546"/>
      <c r="FD149" s="546"/>
      <c r="FE149" s="546"/>
      <c r="FF149" s="546"/>
      <c r="FG149" s="546"/>
      <c r="FH149" s="546"/>
      <c r="FI149" s="546"/>
    </row>
    <row r="150" spans="6:165" ht="10.5">
      <c r="F150" s="546"/>
      <c r="G150" s="546"/>
      <c r="H150" s="546"/>
      <c r="I150" s="546"/>
      <c r="J150" s="546"/>
      <c r="K150" s="546"/>
      <c r="L150" s="546"/>
      <c r="M150" s="546"/>
      <c r="T150" s="546"/>
      <c r="U150" s="546"/>
      <c r="V150" s="546"/>
      <c r="W150" s="546"/>
      <c r="X150" s="546"/>
      <c r="Y150" s="546"/>
      <c r="Z150" s="546"/>
      <c r="AA150" s="546"/>
      <c r="AB150" s="546"/>
      <c r="AC150" s="546"/>
      <c r="AD150" s="546"/>
      <c r="AE150" s="546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546"/>
      <c r="BF150" s="546"/>
      <c r="BG150" s="546"/>
      <c r="BH150" s="546"/>
      <c r="BI150" s="546"/>
      <c r="BJ150" s="546"/>
      <c r="BK150" s="546"/>
      <c r="BL150" s="546"/>
      <c r="BM150" s="546"/>
      <c r="BN150" s="546"/>
      <c r="BO150" s="546"/>
      <c r="BP150" s="546"/>
      <c r="BQ150" s="546"/>
      <c r="BR150" s="546"/>
      <c r="BS150" s="546"/>
      <c r="BT150" s="546"/>
      <c r="BU150" s="546"/>
      <c r="BV150" s="546"/>
      <c r="BW150" s="546"/>
      <c r="BX150" s="546"/>
      <c r="BY150" s="546"/>
      <c r="BZ150" s="546"/>
      <c r="CA150" s="546"/>
      <c r="CB150" s="546"/>
      <c r="CC150" s="546"/>
      <c r="CD150" s="546"/>
      <c r="CE150" s="546"/>
      <c r="CF150" s="546"/>
      <c r="CG150" s="546"/>
      <c r="CH150" s="546"/>
      <c r="CI150" s="546"/>
      <c r="CJ150" s="546"/>
      <c r="CK150" s="546"/>
      <c r="CL150" s="546"/>
      <c r="CM150" s="546"/>
      <c r="CN150" s="546"/>
      <c r="CO150" s="546"/>
      <c r="CP150" s="546"/>
      <c r="CQ150" s="546"/>
      <c r="CR150" s="546"/>
      <c r="CS150" s="546"/>
      <c r="CT150" s="546"/>
      <c r="CU150" s="546"/>
      <c r="CV150" s="546"/>
      <c r="CW150" s="546"/>
      <c r="CX150" s="546"/>
      <c r="CY150" s="546"/>
      <c r="CZ150" s="546"/>
      <c r="DA150" s="546"/>
      <c r="DB150" s="546"/>
      <c r="DC150" s="546"/>
      <c r="DD150" s="546"/>
      <c r="DE150" s="546"/>
      <c r="DF150" s="546"/>
      <c r="DG150" s="546"/>
      <c r="DH150" s="546"/>
      <c r="DI150" s="546"/>
      <c r="DJ150" s="546"/>
      <c r="DK150" s="546"/>
      <c r="DL150" s="546"/>
      <c r="DM150" s="546"/>
      <c r="DN150" s="546"/>
      <c r="DO150" s="546"/>
      <c r="DP150" s="546"/>
      <c r="DQ150" s="546"/>
      <c r="DR150" s="546"/>
      <c r="DS150" s="546"/>
      <c r="DT150" s="546"/>
      <c r="DU150" s="546"/>
      <c r="DV150" s="546"/>
      <c r="DW150" s="546"/>
      <c r="DX150" s="546"/>
      <c r="DY150" s="546"/>
      <c r="DZ150" s="546"/>
      <c r="EA150" s="546"/>
      <c r="EB150" s="546"/>
      <c r="EC150" s="546"/>
      <c r="ED150" s="546"/>
      <c r="EE150" s="546"/>
      <c r="EF150" s="546"/>
      <c r="EG150" s="546"/>
      <c r="EH150" s="546"/>
      <c r="EI150" s="546"/>
      <c r="EJ150" s="546"/>
      <c r="EK150" s="546"/>
      <c r="EL150" s="546"/>
      <c r="EM150" s="546"/>
      <c r="EN150" s="546"/>
      <c r="EO150" s="546"/>
      <c r="EP150" s="546"/>
      <c r="EQ150" s="546"/>
      <c r="ER150" s="546"/>
      <c r="ES150" s="546"/>
      <c r="ET150" s="546"/>
      <c r="EU150" s="546"/>
      <c r="EV150" s="546"/>
      <c r="EW150" s="546"/>
      <c r="EX150" s="546"/>
      <c r="EY150" s="546"/>
      <c r="EZ150" s="546"/>
      <c r="FA150" s="546"/>
      <c r="FB150" s="546"/>
      <c r="FC150" s="546"/>
      <c r="FD150" s="546"/>
      <c r="FE150" s="546"/>
      <c r="FF150" s="546"/>
      <c r="FG150" s="546"/>
      <c r="FH150" s="546"/>
      <c r="FI150" s="546"/>
    </row>
    <row r="151" spans="6:165" ht="10.5">
      <c r="F151" s="546"/>
      <c r="G151" s="546"/>
      <c r="H151" s="546"/>
      <c r="I151" s="546"/>
      <c r="J151" s="546"/>
      <c r="K151" s="546"/>
      <c r="L151" s="546"/>
      <c r="M151" s="546"/>
      <c r="T151" s="546"/>
      <c r="U151" s="546"/>
      <c r="V151" s="546"/>
      <c r="W151" s="546"/>
      <c r="X151" s="546"/>
      <c r="Y151" s="546"/>
      <c r="Z151" s="546"/>
      <c r="AA151" s="546"/>
      <c r="AB151" s="546"/>
      <c r="AC151" s="546"/>
      <c r="AD151" s="546"/>
      <c r="AE151" s="546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546"/>
      <c r="BF151" s="546"/>
      <c r="BG151" s="546"/>
      <c r="BH151" s="546"/>
      <c r="BI151" s="546"/>
      <c r="BJ151" s="546"/>
      <c r="BK151" s="546"/>
      <c r="BL151" s="546"/>
      <c r="BM151" s="546"/>
      <c r="BN151" s="546"/>
      <c r="BO151" s="546"/>
      <c r="BP151" s="546"/>
      <c r="BQ151" s="546"/>
      <c r="BR151" s="546"/>
      <c r="BS151" s="546"/>
      <c r="BT151" s="546"/>
      <c r="BU151" s="546"/>
      <c r="BV151" s="546"/>
      <c r="BW151" s="546"/>
      <c r="BX151" s="546"/>
      <c r="BY151" s="546"/>
      <c r="BZ151" s="546"/>
      <c r="CA151" s="546"/>
      <c r="CB151" s="546"/>
      <c r="CC151" s="546"/>
      <c r="CD151" s="546"/>
      <c r="CE151" s="546"/>
      <c r="CF151" s="546"/>
      <c r="CG151" s="546"/>
      <c r="CH151" s="546"/>
      <c r="CI151" s="546"/>
      <c r="CJ151" s="546"/>
      <c r="CK151" s="546"/>
      <c r="CL151" s="546"/>
      <c r="CM151" s="546"/>
      <c r="CN151" s="546"/>
      <c r="CO151" s="546"/>
      <c r="CP151" s="546"/>
      <c r="CQ151" s="546"/>
      <c r="CR151" s="546"/>
      <c r="CS151" s="546"/>
      <c r="CT151" s="546"/>
      <c r="CU151" s="546"/>
      <c r="CV151" s="546"/>
      <c r="CW151" s="546"/>
      <c r="CX151" s="546"/>
      <c r="CY151" s="546"/>
      <c r="CZ151" s="546"/>
      <c r="DA151" s="546"/>
      <c r="DB151" s="546"/>
      <c r="DC151" s="546"/>
      <c r="DD151" s="546"/>
      <c r="DE151" s="546"/>
      <c r="DF151" s="546"/>
      <c r="DG151" s="546"/>
      <c r="DH151" s="546"/>
      <c r="DI151" s="546"/>
      <c r="DJ151" s="546"/>
      <c r="DK151" s="546"/>
      <c r="DL151" s="546"/>
      <c r="DM151" s="546"/>
      <c r="DN151" s="546"/>
      <c r="DO151" s="546"/>
      <c r="DP151" s="546"/>
      <c r="DQ151" s="546"/>
      <c r="DR151" s="546"/>
      <c r="DS151" s="546"/>
      <c r="DT151" s="546"/>
      <c r="DU151" s="546"/>
      <c r="DV151" s="546"/>
      <c r="DW151" s="546"/>
      <c r="DX151" s="546"/>
      <c r="DY151" s="546"/>
      <c r="DZ151" s="546"/>
      <c r="EA151" s="546"/>
      <c r="EB151" s="546"/>
      <c r="EC151" s="546"/>
      <c r="ED151" s="546"/>
      <c r="EE151" s="546"/>
      <c r="EF151" s="546"/>
      <c r="EG151" s="546"/>
      <c r="EH151" s="546"/>
      <c r="EI151" s="546"/>
      <c r="EJ151" s="546"/>
      <c r="EK151" s="546"/>
      <c r="EL151" s="546"/>
      <c r="EM151" s="546"/>
      <c r="EN151" s="546"/>
      <c r="EO151" s="546"/>
      <c r="EP151" s="546"/>
      <c r="EQ151" s="546"/>
      <c r="ER151" s="546"/>
      <c r="ES151" s="546"/>
      <c r="ET151" s="546"/>
      <c r="EU151" s="546"/>
      <c r="EV151" s="546"/>
      <c r="EW151" s="546"/>
      <c r="EX151" s="546"/>
      <c r="EY151" s="546"/>
      <c r="EZ151" s="546"/>
      <c r="FA151" s="546"/>
      <c r="FB151" s="546"/>
      <c r="FC151" s="546"/>
      <c r="FD151" s="546"/>
      <c r="FE151" s="546"/>
      <c r="FF151" s="546"/>
      <c r="FG151" s="546"/>
      <c r="FH151" s="546"/>
      <c r="FI151" s="546"/>
    </row>
    <row r="152" spans="6:165" ht="10.5">
      <c r="F152" s="546"/>
      <c r="G152" s="546"/>
      <c r="H152" s="546"/>
      <c r="I152" s="546"/>
      <c r="J152" s="546"/>
      <c r="K152" s="546"/>
      <c r="L152" s="546"/>
      <c r="M152" s="546"/>
      <c r="T152" s="546"/>
      <c r="U152" s="546"/>
      <c r="V152" s="546"/>
      <c r="W152" s="546"/>
      <c r="X152" s="546"/>
      <c r="Y152" s="546"/>
      <c r="Z152" s="546"/>
      <c r="AA152" s="546"/>
      <c r="AB152" s="546"/>
      <c r="AC152" s="546"/>
      <c r="AD152" s="546"/>
      <c r="AE152" s="546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546"/>
      <c r="BF152" s="546"/>
      <c r="BG152" s="546"/>
      <c r="BH152" s="546"/>
      <c r="BI152" s="546"/>
      <c r="BJ152" s="546"/>
      <c r="BK152" s="546"/>
      <c r="BL152" s="546"/>
      <c r="BM152" s="546"/>
      <c r="BN152" s="546"/>
      <c r="BO152" s="546"/>
      <c r="BP152" s="546"/>
      <c r="BQ152" s="546"/>
      <c r="BR152" s="546"/>
      <c r="BS152" s="546"/>
      <c r="BT152" s="546"/>
      <c r="BU152" s="546"/>
      <c r="BV152" s="546"/>
      <c r="BW152" s="546"/>
      <c r="BX152" s="546"/>
      <c r="BY152" s="546"/>
      <c r="BZ152" s="546"/>
      <c r="CA152" s="546"/>
      <c r="CB152" s="546"/>
      <c r="CC152" s="546"/>
      <c r="CD152" s="546"/>
      <c r="CE152" s="546"/>
      <c r="CF152" s="546"/>
      <c r="CG152" s="546"/>
      <c r="CH152" s="546"/>
      <c r="CI152" s="546"/>
      <c r="CJ152" s="546"/>
      <c r="CK152" s="546"/>
      <c r="CL152" s="546"/>
      <c r="CM152" s="546"/>
      <c r="CN152" s="546"/>
      <c r="CO152" s="546"/>
      <c r="CP152" s="546"/>
      <c r="CQ152" s="546"/>
      <c r="CR152" s="546"/>
      <c r="CS152" s="546"/>
      <c r="CT152" s="546"/>
      <c r="CU152" s="546"/>
      <c r="CV152" s="546"/>
      <c r="CW152" s="546"/>
      <c r="CX152" s="546"/>
      <c r="CY152" s="546"/>
      <c r="CZ152" s="546"/>
      <c r="DA152" s="546"/>
      <c r="DB152" s="546"/>
      <c r="DC152" s="546"/>
      <c r="DD152" s="546"/>
      <c r="DE152" s="546"/>
      <c r="DF152" s="546"/>
      <c r="DG152" s="546"/>
      <c r="DH152" s="546"/>
      <c r="DI152" s="546"/>
      <c r="DJ152" s="546"/>
      <c r="DK152" s="546"/>
      <c r="DL152" s="546"/>
      <c r="DM152" s="546"/>
      <c r="DN152" s="546"/>
      <c r="DO152" s="546"/>
      <c r="DP152" s="546"/>
      <c r="DQ152" s="546"/>
      <c r="DR152" s="546"/>
      <c r="DS152" s="546"/>
      <c r="DT152" s="546"/>
      <c r="DU152" s="546"/>
      <c r="DV152" s="546"/>
      <c r="DW152" s="546"/>
      <c r="DX152" s="546"/>
      <c r="DY152" s="546"/>
      <c r="DZ152" s="546"/>
      <c r="EA152" s="546"/>
      <c r="EB152" s="546"/>
      <c r="EC152" s="546"/>
      <c r="ED152" s="546"/>
      <c r="EE152" s="546"/>
      <c r="EF152" s="546"/>
      <c r="EG152" s="546"/>
      <c r="EH152" s="546"/>
      <c r="EI152" s="546"/>
      <c r="EJ152" s="546"/>
      <c r="EK152" s="546"/>
      <c r="EL152" s="546"/>
      <c r="EM152" s="546"/>
      <c r="EN152" s="546"/>
      <c r="EO152" s="546"/>
      <c r="EP152" s="546"/>
      <c r="EQ152" s="546"/>
      <c r="ER152" s="546"/>
      <c r="ES152" s="546"/>
      <c r="ET152" s="546"/>
      <c r="EU152" s="546"/>
      <c r="EV152" s="546"/>
      <c r="EW152" s="546"/>
      <c r="EX152" s="546"/>
      <c r="EY152" s="546"/>
      <c r="EZ152" s="546"/>
      <c r="FA152" s="546"/>
      <c r="FB152" s="546"/>
      <c r="FC152" s="546"/>
      <c r="FD152" s="546"/>
      <c r="FE152" s="546"/>
      <c r="FF152" s="546"/>
      <c r="FG152" s="546"/>
      <c r="FH152" s="546"/>
      <c r="FI152" s="546"/>
    </row>
    <row r="153" spans="6:165" ht="10.5">
      <c r="F153" s="546"/>
      <c r="G153" s="546"/>
      <c r="H153" s="546"/>
      <c r="I153" s="546"/>
      <c r="J153" s="546"/>
      <c r="K153" s="546"/>
      <c r="L153" s="546"/>
      <c r="M153" s="546"/>
      <c r="T153" s="546"/>
      <c r="U153" s="546"/>
      <c r="V153" s="546"/>
      <c r="W153" s="546"/>
      <c r="X153" s="546"/>
      <c r="Y153" s="546"/>
      <c r="Z153" s="546"/>
      <c r="AA153" s="546"/>
      <c r="AB153" s="546"/>
      <c r="AC153" s="546"/>
      <c r="AD153" s="546"/>
      <c r="AE153" s="546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546"/>
      <c r="BF153" s="546"/>
      <c r="BG153" s="546"/>
      <c r="BH153" s="546"/>
      <c r="BI153" s="546"/>
      <c r="BJ153" s="546"/>
      <c r="BK153" s="546"/>
      <c r="BL153" s="546"/>
      <c r="BM153" s="546"/>
      <c r="BN153" s="546"/>
      <c r="BO153" s="546"/>
      <c r="BP153" s="546"/>
      <c r="BQ153" s="546"/>
      <c r="BR153" s="546"/>
      <c r="BS153" s="546"/>
      <c r="BT153" s="546"/>
      <c r="BU153" s="546"/>
      <c r="BV153" s="546"/>
      <c r="BW153" s="546"/>
      <c r="BX153" s="546"/>
      <c r="BY153" s="546"/>
      <c r="BZ153" s="546"/>
      <c r="CA153" s="546"/>
      <c r="CB153" s="546"/>
      <c r="CC153" s="546"/>
      <c r="CD153" s="546"/>
      <c r="CE153" s="546"/>
      <c r="CF153" s="546"/>
      <c r="CG153" s="546"/>
      <c r="CH153" s="546"/>
      <c r="CI153" s="546"/>
      <c r="CJ153" s="546"/>
      <c r="CK153" s="546"/>
      <c r="CL153" s="546"/>
      <c r="CM153" s="546"/>
      <c r="CN153" s="546"/>
      <c r="CO153" s="546"/>
      <c r="CP153" s="546"/>
      <c r="CQ153" s="546"/>
      <c r="CR153" s="546"/>
      <c r="CS153" s="546"/>
      <c r="CT153" s="546"/>
      <c r="CU153" s="546"/>
      <c r="CV153" s="546"/>
      <c r="CW153" s="546"/>
      <c r="CX153" s="546"/>
      <c r="CY153" s="546"/>
      <c r="CZ153" s="546"/>
      <c r="DA153" s="546"/>
      <c r="DB153" s="546"/>
      <c r="DC153" s="546"/>
      <c r="DD153" s="546"/>
      <c r="DE153" s="546"/>
      <c r="DF153" s="546"/>
      <c r="DG153" s="546"/>
      <c r="DH153" s="546"/>
      <c r="DI153" s="546"/>
      <c r="DJ153" s="546"/>
      <c r="DK153" s="546"/>
      <c r="DL153" s="546"/>
      <c r="DM153" s="546"/>
      <c r="DN153" s="546"/>
      <c r="DO153" s="546"/>
      <c r="DP153" s="546"/>
      <c r="DQ153" s="546"/>
      <c r="DR153" s="546"/>
      <c r="DS153" s="546"/>
      <c r="DT153" s="546"/>
      <c r="DU153" s="546"/>
      <c r="DV153" s="546"/>
      <c r="DW153" s="546"/>
      <c r="DX153" s="546"/>
      <c r="DY153" s="546"/>
      <c r="DZ153" s="546"/>
      <c r="EA153" s="546"/>
      <c r="EB153" s="546"/>
      <c r="EC153" s="546"/>
      <c r="ED153" s="546"/>
      <c r="EE153" s="546"/>
      <c r="EF153" s="546"/>
      <c r="EG153" s="546"/>
      <c r="EH153" s="546"/>
      <c r="EI153" s="546"/>
      <c r="EJ153" s="546"/>
      <c r="EK153" s="546"/>
      <c r="EL153" s="546"/>
      <c r="EM153" s="546"/>
      <c r="EN153" s="546"/>
      <c r="EO153" s="546"/>
      <c r="EP153" s="546"/>
      <c r="EQ153" s="546"/>
      <c r="ER153" s="546"/>
      <c r="ES153" s="546"/>
      <c r="ET153" s="546"/>
      <c r="EU153" s="546"/>
      <c r="EV153" s="546"/>
      <c r="EW153" s="546"/>
      <c r="EX153" s="546"/>
      <c r="EY153" s="546"/>
      <c r="EZ153" s="546"/>
      <c r="FA153" s="546"/>
      <c r="FB153" s="546"/>
      <c r="FC153" s="546"/>
      <c r="FD153" s="546"/>
      <c r="FE153" s="546"/>
      <c r="FF153" s="546"/>
      <c r="FG153" s="546"/>
      <c r="FH153" s="546"/>
      <c r="FI153" s="546"/>
    </row>
    <row r="154" spans="6:165" ht="10.5">
      <c r="F154" s="546"/>
      <c r="G154" s="546"/>
      <c r="H154" s="546"/>
      <c r="I154" s="546"/>
      <c r="J154" s="546"/>
      <c r="K154" s="546"/>
      <c r="L154" s="546"/>
      <c r="M154" s="546"/>
      <c r="T154" s="546"/>
      <c r="U154" s="546"/>
      <c r="V154" s="546"/>
      <c r="W154" s="546"/>
      <c r="X154" s="546"/>
      <c r="Y154" s="546"/>
      <c r="Z154" s="546"/>
      <c r="AA154" s="546"/>
      <c r="AB154" s="546"/>
      <c r="AC154" s="546"/>
      <c r="AD154" s="546"/>
      <c r="AE154" s="546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546"/>
      <c r="BF154" s="546"/>
      <c r="BG154" s="546"/>
      <c r="BH154" s="546"/>
      <c r="BI154" s="546"/>
      <c r="BJ154" s="546"/>
      <c r="BK154" s="546"/>
      <c r="BL154" s="546"/>
      <c r="BM154" s="546"/>
      <c r="BN154" s="546"/>
      <c r="BO154" s="546"/>
      <c r="BP154" s="546"/>
      <c r="BQ154" s="546"/>
      <c r="BR154" s="546"/>
      <c r="BS154" s="546"/>
      <c r="BT154" s="546"/>
      <c r="BU154" s="546"/>
      <c r="BV154" s="546"/>
      <c r="BW154" s="546"/>
      <c r="BX154" s="546"/>
      <c r="BY154" s="546"/>
      <c r="BZ154" s="546"/>
      <c r="CA154" s="546"/>
      <c r="CB154" s="546"/>
      <c r="CC154" s="546"/>
      <c r="CD154" s="546"/>
      <c r="CE154" s="546"/>
      <c r="CF154" s="546"/>
      <c r="CG154" s="546"/>
      <c r="CH154" s="546"/>
      <c r="CI154" s="546"/>
      <c r="CJ154" s="546"/>
      <c r="CK154" s="546"/>
      <c r="CL154" s="546"/>
      <c r="CM154" s="546"/>
      <c r="CN154" s="546"/>
      <c r="CO154" s="546"/>
      <c r="CP154" s="546"/>
      <c r="CQ154" s="546"/>
      <c r="CR154" s="546"/>
      <c r="CS154" s="546"/>
      <c r="CT154" s="546"/>
      <c r="CU154" s="546"/>
      <c r="CV154" s="546"/>
      <c r="CW154" s="546"/>
      <c r="CX154" s="546"/>
      <c r="CY154" s="546"/>
      <c r="CZ154" s="546"/>
      <c r="DA154" s="546"/>
      <c r="DB154" s="546"/>
      <c r="DC154" s="546"/>
      <c r="DD154" s="546"/>
      <c r="DE154" s="546"/>
      <c r="DF154" s="546"/>
      <c r="DG154" s="546"/>
      <c r="DH154" s="546"/>
      <c r="DI154" s="546"/>
      <c r="DJ154" s="546"/>
      <c r="DK154" s="546"/>
      <c r="DL154" s="546"/>
      <c r="DM154" s="546"/>
      <c r="DN154" s="546"/>
      <c r="DO154" s="546"/>
      <c r="DP154" s="546"/>
      <c r="DQ154" s="546"/>
      <c r="DR154" s="546"/>
      <c r="DS154" s="546"/>
      <c r="DT154" s="546"/>
      <c r="DU154" s="546"/>
      <c r="DV154" s="546"/>
      <c r="DW154" s="546"/>
      <c r="DX154" s="546"/>
      <c r="DY154" s="546"/>
      <c r="DZ154" s="546"/>
      <c r="EA154" s="546"/>
      <c r="EB154" s="546"/>
      <c r="EC154" s="546"/>
      <c r="ED154" s="546"/>
      <c r="EE154" s="546"/>
      <c r="EF154" s="546"/>
      <c r="EG154" s="546"/>
      <c r="EH154" s="546"/>
      <c r="EI154" s="546"/>
      <c r="EJ154" s="546"/>
      <c r="EK154" s="546"/>
      <c r="EL154" s="546"/>
      <c r="EM154" s="546"/>
      <c r="EN154" s="546"/>
      <c r="EO154" s="546"/>
      <c r="EP154" s="546"/>
      <c r="EQ154" s="546"/>
      <c r="ER154" s="546"/>
      <c r="ES154" s="546"/>
      <c r="ET154" s="546"/>
      <c r="EU154" s="546"/>
      <c r="EV154" s="546"/>
      <c r="EW154" s="546"/>
      <c r="EX154" s="546"/>
      <c r="EY154" s="546"/>
      <c r="EZ154" s="546"/>
      <c r="FA154" s="546"/>
      <c r="FB154" s="546"/>
      <c r="FC154" s="546"/>
      <c r="FD154" s="546"/>
      <c r="FE154" s="546"/>
      <c r="FF154" s="546"/>
      <c r="FG154" s="546"/>
      <c r="FH154" s="546"/>
      <c r="FI154" s="546"/>
    </row>
    <row r="155" spans="6:165" ht="10.5">
      <c r="F155" s="546"/>
      <c r="G155" s="546"/>
      <c r="H155" s="546"/>
      <c r="I155" s="546"/>
      <c r="J155" s="546"/>
      <c r="K155" s="546"/>
      <c r="L155" s="546"/>
      <c r="M155" s="546"/>
      <c r="T155" s="546"/>
      <c r="U155" s="546"/>
      <c r="V155" s="546"/>
      <c r="W155" s="546"/>
      <c r="X155" s="546"/>
      <c r="Y155" s="546"/>
      <c r="Z155" s="546"/>
      <c r="AA155" s="546"/>
      <c r="AB155" s="546"/>
      <c r="AC155" s="546"/>
      <c r="AD155" s="546"/>
      <c r="AE155" s="546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546"/>
      <c r="BF155" s="546"/>
      <c r="BG155" s="546"/>
      <c r="BH155" s="546"/>
      <c r="BI155" s="546"/>
      <c r="BJ155" s="546"/>
      <c r="BK155" s="546"/>
      <c r="BL155" s="546"/>
      <c r="BM155" s="546"/>
      <c r="BN155" s="546"/>
      <c r="BO155" s="546"/>
      <c r="BP155" s="546"/>
      <c r="BQ155" s="546"/>
      <c r="BR155" s="546"/>
      <c r="BS155" s="546"/>
      <c r="BT155" s="546"/>
      <c r="BU155" s="546"/>
      <c r="BV155" s="546"/>
      <c r="BW155" s="546"/>
      <c r="BX155" s="546"/>
      <c r="BY155" s="546"/>
      <c r="BZ155" s="546"/>
      <c r="CA155" s="546"/>
      <c r="CB155" s="546"/>
      <c r="CC155" s="546"/>
      <c r="CD155" s="546"/>
      <c r="CE155" s="546"/>
      <c r="CF155" s="546"/>
      <c r="CG155" s="546"/>
      <c r="CH155" s="546"/>
      <c r="CI155" s="546"/>
      <c r="CJ155" s="546"/>
      <c r="CK155" s="546"/>
      <c r="CL155" s="546"/>
      <c r="CM155" s="546"/>
      <c r="CN155" s="546"/>
      <c r="CO155" s="546"/>
      <c r="CP155" s="546"/>
      <c r="CQ155" s="546"/>
      <c r="CR155" s="546"/>
      <c r="CS155" s="546"/>
      <c r="CT155" s="546"/>
      <c r="CU155" s="546"/>
      <c r="CV155" s="546"/>
      <c r="CW155" s="546"/>
      <c r="CX155" s="546"/>
      <c r="CY155" s="546"/>
      <c r="CZ155" s="546"/>
      <c r="DA155" s="546"/>
      <c r="DB155" s="546"/>
      <c r="DC155" s="546"/>
      <c r="DD155" s="546"/>
      <c r="DE155" s="546"/>
      <c r="DF155" s="546"/>
      <c r="DG155" s="546"/>
      <c r="DH155" s="546"/>
      <c r="DI155" s="546"/>
      <c r="DJ155" s="546"/>
      <c r="DK155" s="546"/>
      <c r="DL155" s="546"/>
      <c r="DM155" s="546"/>
      <c r="DN155" s="546"/>
      <c r="DO155" s="546"/>
      <c r="DP155" s="546"/>
      <c r="DQ155" s="546"/>
      <c r="DR155" s="546"/>
      <c r="DS155" s="546"/>
      <c r="DT155" s="546"/>
      <c r="DU155" s="546"/>
      <c r="DV155" s="546"/>
      <c r="DW155" s="546"/>
      <c r="DX155" s="546"/>
      <c r="DY155" s="546"/>
      <c r="DZ155" s="546"/>
      <c r="EA155" s="546"/>
      <c r="EB155" s="546"/>
      <c r="EC155" s="546"/>
      <c r="ED155" s="546"/>
      <c r="EE155" s="546"/>
      <c r="EF155" s="546"/>
      <c r="EG155" s="546"/>
      <c r="EH155" s="546"/>
      <c r="EI155" s="546"/>
      <c r="EJ155" s="546"/>
      <c r="EK155" s="546"/>
      <c r="EL155" s="546"/>
      <c r="EM155" s="546"/>
      <c r="EN155" s="546"/>
      <c r="EO155" s="546"/>
      <c r="EP155" s="546"/>
      <c r="EQ155" s="546"/>
      <c r="ER155" s="546"/>
      <c r="ES155" s="546"/>
      <c r="ET155" s="546"/>
      <c r="EU155" s="546"/>
      <c r="EV155" s="546"/>
      <c r="EW155" s="546"/>
      <c r="EX155" s="546"/>
      <c r="EY155" s="546"/>
      <c r="EZ155" s="546"/>
      <c r="FA155" s="546"/>
      <c r="FB155" s="546"/>
      <c r="FC155" s="546"/>
      <c r="FD155" s="546"/>
      <c r="FE155" s="546"/>
      <c r="FF155" s="546"/>
      <c r="FG155" s="546"/>
      <c r="FH155" s="546"/>
      <c r="FI155" s="546"/>
    </row>
    <row r="156" spans="6:165" ht="10.5">
      <c r="F156" s="546"/>
      <c r="G156" s="546"/>
      <c r="H156" s="546"/>
      <c r="I156" s="546"/>
      <c r="J156" s="546"/>
      <c r="K156" s="546"/>
      <c r="L156" s="546"/>
      <c r="M156" s="546"/>
      <c r="T156" s="546"/>
      <c r="U156" s="546"/>
      <c r="V156" s="546"/>
      <c r="W156" s="546"/>
      <c r="X156" s="546"/>
      <c r="Y156" s="546"/>
      <c r="Z156" s="546"/>
      <c r="AA156" s="546"/>
      <c r="AB156" s="546"/>
      <c r="AC156" s="546"/>
      <c r="AD156" s="546"/>
      <c r="AE156" s="546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546"/>
      <c r="BF156" s="546"/>
      <c r="BG156" s="546"/>
      <c r="BH156" s="546"/>
      <c r="BI156" s="546"/>
      <c r="BJ156" s="546"/>
      <c r="BK156" s="546"/>
      <c r="BL156" s="546"/>
      <c r="BM156" s="546"/>
      <c r="BN156" s="546"/>
      <c r="BO156" s="546"/>
      <c r="BP156" s="546"/>
      <c r="BQ156" s="546"/>
      <c r="BR156" s="546"/>
      <c r="BS156" s="546"/>
      <c r="BT156" s="546"/>
      <c r="BU156" s="546"/>
      <c r="BV156" s="546"/>
      <c r="BW156" s="546"/>
      <c r="BX156" s="546"/>
      <c r="BY156" s="546"/>
      <c r="BZ156" s="546"/>
      <c r="CA156" s="546"/>
      <c r="CB156" s="546"/>
      <c r="CC156" s="546"/>
      <c r="CD156" s="546"/>
      <c r="CE156" s="546"/>
      <c r="CF156" s="546"/>
      <c r="CG156" s="546"/>
      <c r="CH156" s="546"/>
      <c r="CI156" s="546"/>
      <c r="CJ156" s="546"/>
      <c r="CK156" s="546"/>
      <c r="CL156" s="546"/>
      <c r="CM156" s="546"/>
      <c r="CN156" s="546"/>
      <c r="CO156" s="546"/>
      <c r="CP156" s="546"/>
      <c r="CQ156" s="546"/>
      <c r="CR156" s="546"/>
      <c r="CS156" s="546"/>
      <c r="CT156" s="546"/>
      <c r="CU156" s="546"/>
      <c r="CV156" s="546"/>
      <c r="CW156" s="546"/>
      <c r="CX156" s="546"/>
      <c r="CY156" s="546"/>
      <c r="CZ156" s="546"/>
      <c r="DA156" s="546"/>
      <c r="DB156" s="546"/>
      <c r="DC156" s="546"/>
      <c r="DD156" s="546"/>
      <c r="DE156" s="546"/>
      <c r="DF156" s="546"/>
      <c r="DG156" s="546"/>
      <c r="DH156" s="546"/>
      <c r="DI156" s="546"/>
      <c r="DJ156" s="546"/>
      <c r="DK156" s="546"/>
      <c r="DL156" s="546"/>
      <c r="DM156" s="546"/>
      <c r="DN156" s="546"/>
      <c r="DO156" s="546"/>
      <c r="DP156" s="546"/>
      <c r="DQ156" s="546"/>
      <c r="DR156" s="546"/>
      <c r="DS156" s="546"/>
      <c r="DT156" s="546"/>
      <c r="DU156" s="546"/>
      <c r="DV156" s="546"/>
      <c r="DW156" s="546"/>
      <c r="DX156" s="546"/>
      <c r="DY156" s="546"/>
      <c r="DZ156" s="546"/>
      <c r="EA156" s="546"/>
      <c r="EB156" s="546"/>
      <c r="EC156" s="546"/>
      <c r="ED156" s="546"/>
      <c r="EE156" s="546"/>
      <c r="EF156" s="546"/>
      <c r="EG156" s="546"/>
      <c r="EH156" s="546"/>
      <c r="EI156" s="546"/>
      <c r="EJ156" s="546"/>
      <c r="EK156" s="546"/>
      <c r="EL156" s="546"/>
      <c r="EM156" s="546"/>
      <c r="EN156" s="546"/>
      <c r="EO156" s="546"/>
      <c r="EP156" s="546"/>
      <c r="EQ156" s="546"/>
      <c r="ER156" s="546"/>
      <c r="ES156" s="546"/>
      <c r="ET156" s="546"/>
      <c r="EU156" s="546"/>
      <c r="EV156" s="546"/>
      <c r="EW156" s="546"/>
      <c r="EX156" s="546"/>
      <c r="EY156" s="546"/>
      <c r="EZ156" s="546"/>
      <c r="FA156" s="546"/>
      <c r="FB156" s="546"/>
      <c r="FC156" s="546"/>
      <c r="FD156" s="546"/>
      <c r="FE156" s="546"/>
      <c r="FF156" s="546"/>
      <c r="FG156" s="546"/>
      <c r="FH156" s="546"/>
      <c r="FI156" s="546"/>
    </row>
    <row r="157" spans="6:165" ht="10.5">
      <c r="F157" s="546"/>
      <c r="G157" s="546"/>
      <c r="H157" s="546"/>
      <c r="I157" s="546"/>
      <c r="J157" s="546"/>
      <c r="K157" s="546"/>
      <c r="L157" s="546"/>
      <c r="M157" s="546"/>
      <c r="T157" s="546"/>
      <c r="U157" s="546"/>
      <c r="V157" s="546"/>
      <c r="W157" s="546"/>
      <c r="X157" s="546"/>
      <c r="Y157" s="546"/>
      <c r="Z157" s="546"/>
      <c r="AA157" s="546"/>
      <c r="AB157" s="546"/>
      <c r="AC157" s="546"/>
      <c r="AD157" s="546"/>
      <c r="AE157" s="546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546"/>
      <c r="BF157" s="546"/>
      <c r="BG157" s="546"/>
      <c r="BH157" s="546"/>
      <c r="BI157" s="546"/>
      <c r="BJ157" s="546"/>
      <c r="BK157" s="546"/>
      <c r="BL157" s="546"/>
      <c r="BM157" s="546"/>
      <c r="BN157" s="546"/>
      <c r="BO157" s="546"/>
      <c r="BP157" s="546"/>
      <c r="BQ157" s="546"/>
      <c r="BR157" s="546"/>
      <c r="BS157" s="546"/>
      <c r="BT157" s="546"/>
      <c r="BU157" s="546"/>
      <c r="BV157" s="546"/>
      <c r="BW157" s="546"/>
      <c r="BX157" s="546"/>
      <c r="BY157" s="546"/>
      <c r="BZ157" s="546"/>
      <c r="CA157" s="546"/>
      <c r="CB157" s="546"/>
      <c r="CC157" s="546"/>
      <c r="CD157" s="546"/>
      <c r="CE157" s="546"/>
      <c r="CF157" s="546"/>
      <c r="CG157" s="546"/>
      <c r="CH157" s="546"/>
      <c r="CI157" s="546"/>
      <c r="CJ157" s="546"/>
      <c r="CK157" s="546"/>
      <c r="CL157" s="546"/>
      <c r="CM157" s="546"/>
      <c r="CN157" s="546"/>
      <c r="CO157" s="546"/>
      <c r="CP157" s="546"/>
      <c r="CQ157" s="546"/>
      <c r="CR157" s="546"/>
      <c r="CS157" s="546"/>
      <c r="CT157" s="546"/>
      <c r="CU157" s="546"/>
      <c r="CV157" s="546"/>
      <c r="CW157" s="546"/>
      <c r="CX157" s="546"/>
      <c r="CY157" s="546"/>
      <c r="CZ157" s="546"/>
      <c r="DA157" s="546"/>
      <c r="DB157" s="546"/>
      <c r="DC157" s="546"/>
      <c r="DD157" s="546"/>
      <c r="DE157" s="546"/>
      <c r="DF157" s="546"/>
      <c r="DG157" s="546"/>
      <c r="DH157" s="546"/>
      <c r="DI157" s="546"/>
      <c r="DJ157" s="546"/>
      <c r="DK157" s="546"/>
      <c r="DL157" s="546"/>
      <c r="DM157" s="546"/>
      <c r="DN157" s="546"/>
      <c r="DO157" s="546"/>
      <c r="DP157" s="546"/>
      <c r="DQ157" s="546"/>
      <c r="DR157" s="546"/>
      <c r="DS157" s="546"/>
      <c r="DT157" s="546"/>
      <c r="DU157" s="546"/>
      <c r="DV157" s="546"/>
      <c r="DW157" s="546"/>
      <c r="DX157" s="546"/>
      <c r="DY157" s="546"/>
      <c r="DZ157" s="546"/>
      <c r="EA157" s="546"/>
      <c r="EB157" s="546"/>
      <c r="EC157" s="546"/>
      <c r="ED157" s="546"/>
      <c r="EE157" s="546"/>
      <c r="EF157" s="546"/>
      <c r="EG157" s="546"/>
      <c r="EH157" s="546"/>
      <c r="EI157" s="546"/>
      <c r="EJ157" s="546"/>
      <c r="EK157" s="546"/>
      <c r="EL157" s="546"/>
      <c r="EM157" s="546"/>
      <c r="EN157" s="546"/>
      <c r="EO157" s="546"/>
      <c r="EP157" s="546"/>
      <c r="EQ157" s="546"/>
      <c r="ER157" s="546"/>
      <c r="ES157" s="546"/>
      <c r="ET157" s="546"/>
      <c r="EU157" s="546"/>
      <c r="EV157" s="546"/>
      <c r="EW157" s="546"/>
      <c r="EX157" s="546"/>
      <c r="EY157" s="546"/>
      <c r="EZ157" s="546"/>
      <c r="FA157" s="546"/>
      <c r="FB157" s="546"/>
      <c r="FC157" s="546"/>
      <c r="FD157" s="546"/>
      <c r="FE157" s="546"/>
      <c r="FF157" s="546"/>
      <c r="FG157" s="546"/>
      <c r="FH157" s="546"/>
      <c r="FI157" s="546"/>
    </row>
    <row r="158" spans="6:165" ht="10.5">
      <c r="F158" s="546"/>
      <c r="G158" s="546"/>
      <c r="H158" s="546"/>
      <c r="I158" s="546"/>
      <c r="J158" s="546"/>
      <c r="K158" s="546"/>
      <c r="L158" s="546"/>
      <c r="M158" s="546"/>
      <c r="T158" s="546"/>
      <c r="U158" s="546"/>
      <c r="V158" s="546"/>
      <c r="W158" s="546"/>
      <c r="X158" s="546"/>
      <c r="Y158" s="546"/>
      <c r="Z158" s="546"/>
      <c r="AA158" s="546"/>
      <c r="AB158" s="546"/>
      <c r="AC158" s="546"/>
      <c r="AD158" s="546"/>
      <c r="AE158" s="546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546"/>
      <c r="BF158" s="546"/>
      <c r="BG158" s="546"/>
      <c r="BH158" s="546"/>
      <c r="BI158" s="546"/>
      <c r="BJ158" s="546"/>
      <c r="BK158" s="546"/>
      <c r="BL158" s="546"/>
      <c r="BM158" s="546"/>
      <c r="BN158" s="546"/>
      <c r="BO158" s="546"/>
      <c r="BP158" s="546"/>
      <c r="BQ158" s="546"/>
      <c r="BR158" s="546"/>
      <c r="BS158" s="546"/>
      <c r="BT158" s="546"/>
      <c r="BU158" s="546"/>
      <c r="BV158" s="546"/>
      <c r="BW158" s="546"/>
      <c r="BX158" s="546"/>
      <c r="BY158" s="546"/>
      <c r="BZ158" s="546"/>
      <c r="CA158" s="546"/>
      <c r="CB158" s="546"/>
      <c r="CC158" s="546"/>
      <c r="CD158" s="546"/>
      <c r="CE158" s="546"/>
      <c r="CF158" s="546"/>
      <c r="CG158" s="546"/>
      <c r="CH158" s="546"/>
      <c r="CI158" s="546"/>
      <c r="CJ158" s="546"/>
      <c r="CK158" s="546"/>
      <c r="CL158" s="546"/>
      <c r="CM158" s="546"/>
      <c r="CN158" s="546"/>
      <c r="CO158" s="546"/>
      <c r="CP158" s="546"/>
      <c r="CQ158" s="546"/>
      <c r="CR158" s="546"/>
      <c r="CS158" s="546"/>
      <c r="CT158" s="546"/>
      <c r="CU158" s="546"/>
      <c r="CV158" s="546"/>
      <c r="CW158" s="546"/>
      <c r="CX158" s="546"/>
      <c r="CY158" s="546"/>
      <c r="CZ158" s="546"/>
      <c r="DA158" s="546"/>
      <c r="DB158" s="546"/>
      <c r="DC158" s="546"/>
      <c r="DD158" s="546"/>
      <c r="DE158" s="546"/>
      <c r="DF158" s="546"/>
      <c r="DG158" s="546"/>
      <c r="DH158" s="546"/>
      <c r="DI158" s="546"/>
      <c r="DJ158" s="546"/>
      <c r="DK158" s="546"/>
      <c r="DL158" s="546"/>
      <c r="DM158" s="546"/>
      <c r="DN158" s="546"/>
      <c r="DO158" s="546"/>
      <c r="DP158" s="546"/>
      <c r="DQ158" s="546"/>
      <c r="DR158" s="546"/>
      <c r="DS158" s="546"/>
      <c r="DT158" s="546"/>
      <c r="DU158" s="546"/>
      <c r="DV158" s="546"/>
      <c r="DW158" s="546"/>
      <c r="DX158" s="546"/>
      <c r="DY158" s="546"/>
      <c r="DZ158" s="546"/>
      <c r="EA158" s="546"/>
      <c r="EB158" s="546"/>
      <c r="EC158" s="546"/>
      <c r="ED158" s="546"/>
      <c r="EE158" s="546"/>
      <c r="EF158" s="546"/>
      <c r="EG158" s="546"/>
      <c r="EH158" s="546"/>
      <c r="EI158" s="546"/>
      <c r="EJ158" s="546"/>
      <c r="EK158" s="546"/>
      <c r="EL158" s="546"/>
      <c r="EM158" s="546"/>
      <c r="EN158" s="546"/>
      <c r="EO158" s="546"/>
      <c r="EP158" s="546"/>
      <c r="EQ158" s="546"/>
      <c r="ER158" s="546"/>
      <c r="ES158" s="546"/>
      <c r="ET158" s="546"/>
      <c r="EU158" s="546"/>
      <c r="EV158" s="546"/>
      <c r="EW158" s="546"/>
      <c r="EX158" s="546"/>
      <c r="EY158" s="546"/>
      <c r="EZ158" s="546"/>
      <c r="FA158" s="546"/>
      <c r="FB158" s="546"/>
      <c r="FC158" s="546"/>
      <c r="FD158" s="546"/>
      <c r="FE158" s="546"/>
      <c r="FF158" s="546"/>
      <c r="FG158" s="546"/>
      <c r="FH158" s="546"/>
      <c r="FI158" s="546"/>
    </row>
    <row r="159" spans="6:165" ht="10.5">
      <c r="F159" s="546"/>
      <c r="G159" s="546"/>
      <c r="H159" s="546"/>
      <c r="I159" s="546"/>
      <c r="J159" s="546"/>
      <c r="K159" s="546"/>
      <c r="L159" s="546"/>
      <c r="M159" s="546"/>
      <c r="T159" s="546"/>
      <c r="U159" s="546"/>
      <c r="V159" s="546"/>
      <c r="W159" s="546"/>
      <c r="X159" s="546"/>
      <c r="Y159" s="546"/>
      <c r="Z159" s="546"/>
      <c r="AA159" s="546"/>
      <c r="AB159" s="546"/>
      <c r="AC159" s="546"/>
      <c r="AD159" s="546"/>
      <c r="AE159" s="546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546"/>
      <c r="BF159" s="546"/>
      <c r="BG159" s="546"/>
      <c r="BH159" s="546"/>
      <c r="BI159" s="546"/>
      <c r="BJ159" s="546"/>
      <c r="BK159" s="546"/>
      <c r="BL159" s="546"/>
      <c r="BM159" s="546"/>
      <c r="BN159" s="546"/>
      <c r="BO159" s="546"/>
      <c r="BP159" s="546"/>
      <c r="BQ159" s="546"/>
      <c r="BR159" s="546"/>
      <c r="BS159" s="546"/>
      <c r="BT159" s="546"/>
      <c r="BU159" s="546"/>
      <c r="BV159" s="546"/>
      <c r="BW159" s="546"/>
      <c r="BX159" s="546"/>
      <c r="BY159" s="546"/>
      <c r="BZ159" s="546"/>
      <c r="CA159" s="546"/>
      <c r="CB159" s="546"/>
      <c r="CC159" s="546"/>
      <c r="CD159" s="546"/>
      <c r="CE159" s="546"/>
      <c r="CF159" s="546"/>
      <c r="CG159" s="546"/>
      <c r="CH159" s="546"/>
      <c r="CI159" s="546"/>
      <c r="CJ159" s="546"/>
      <c r="CK159" s="546"/>
      <c r="CL159" s="546"/>
      <c r="CM159" s="546"/>
      <c r="CN159" s="546"/>
      <c r="CO159" s="546"/>
      <c r="CP159" s="546"/>
      <c r="CQ159" s="546"/>
      <c r="CR159" s="546"/>
      <c r="CS159" s="546"/>
      <c r="CT159" s="546"/>
      <c r="CU159" s="546"/>
      <c r="CV159" s="546"/>
      <c r="CW159" s="546"/>
      <c r="CX159" s="546"/>
      <c r="CY159" s="546"/>
      <c r="CZ159" s="546"/>
      <c r="DA159" s="546"/>
      <c r="DB159" s="546"/>
      <c r="DC159" s="546"/>
      <c r="DD159" s="546"/>
      <c r="DE159" s="546"/>
      <c r="DF159" s="546"/>
      <c r="DG159" s="546"/>
      <c r="DH159" s="546"/>
      <c r="DI159" s="546"/>
      <c r="DJ159" s="546"/>
      <c r="DK159" s="546"/>
      <c r="DL159" s="546"/>
      <c r="DM159" s="546"/>
      <c r="DN159" s="546"/>
      <c r="DO159" s="546"/>
      <c r="DP159" s="546"/>
      <c r="DQ159" s="546"/>
      <c r="DR159" s="546"/>
      <c r="DS159" s="546"/>
      <c r="DT159" s="546"/>
      <c r="DU159" s="546"/>
      <c r="DV159" s="546"/>
      <c r="DW159" s="546"/>
      <c r="DX159" s="546"/>
      <c r="DY159" s="546"/>
      <c r="DZ159" s="546"/>
      <c r="EA159" s="546"/>
      <c r="EB159" s="546"/>
      <c r="EC159" s="546"/>
      <c r="ED159" s="546"/>
      <c r="EE159" s="546"/>
      <c r="EF159" s="546"/>
      <c r="EG159" s="546"/>
      <c r="EH159" s="546"/>
      <c r="EI159" s="546"/>
      <c r="EJ159" s="546"/>
      <c r="EK159" s="546"/>
      <c r="EL159" s="546"/>
      <c r="EM159" s="546"/>
      <c r="EN159" s="546"/>
      <c r="EO159" s="546"/>
      <c r="EP159" s="546"/>
      <c r="EQ159" s="546"/>
      <c r="ER159" s="546"/>
      <c r="ES159" s="546"/>
      <c r="ET159" s="546"/>
      <c r="EU159" s="546"/>
      <c r="EV159" s="546"/>
      <c r="EW159" s="546"/>
      <c r="EX159" s="546"/>
      <c r="EY159" s="546"/>
      <c r="EZ159" s="546"/>
      <c r="FA159" s="546"/>
      <c r="FB159" s="546"/>
      <c r="FC159" s="546"/>
      <c r="FD159" s="546"/>
      <c r="FE159" s="546"/>
      <c r="FF159" s="546"/>
      <c r="FG159" s="546"/>
      <c r="FH159" s="546"/>
      <c r="FI159" s="546"/>
    </row>
    <row r="160" spans="6:165" ht="10.5">
      <c r="F160" s="546"/>
      <c r="G160" s="546"/>
      <c r="H160" s="546"/>
      <c r="I160" s="546"/>
      <c r="J160" s="546"/>
      <c r="K160" s="546"/>
      <c r="L160" s="546"/>
      <c r="M160" s="546"/>
      <c r="T160" s="546"/>
      <c r="U160" s="546"/>
      <c r="V160" s="546"/>
      <c r="W160" s="546"/>
      <c r="X160" s="546"/>
      <c r="Y160" s="546"/>
      <c r="Z160" s="546"/>
      <c r="AA160" s="546"/>
      <c r="AB160" s="546"/>
      <c r="AC160" s="546"/>
      <c r="AD160" s="546"/>
      <c r="AE160" s="546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546"/>
      <c r="BF160" s="546"/>
      <c r="BG160" s="546"/>
      <c r="BH160" s="546"/>
      <c r="BI160" s="546"/>
      <c r="BJ160" s="546"/>
      <c r="BK160" s="546"/>
      <c r="BL160" s="546"/>
      <c r="BM160" s="546"/>
      <c r="BN160" s="546"/>
      <c r="BO160" s="546"/>
      <c r="BP160" s="546"/>
      <c r="BQ160" s="546"/>
      <c r="BR160" s="546"/>
      <c r="BS160" s="546"/>
      <c r="BT160" s="546"/>
      <c r="BU160" s="546"/>
      <c r="BV160" s="546"/>
      <c r="BW160" s="546"/>
      <c r="BX160" s="546"/>
      <c r="BY160" s="546"/>
      <c r="BZ160" s="546"/>
      <c r="CA160" s="546"/>
      <c r="CB160" s="546"/>
      <c r="CC160" s="546"/>
      <c r="CD160" s="546"/>
      <c r="CE160" s="546"/>
      <c r="CF160" s="546"/>
      <c r="CG160" s="546"/>
      <c r="CH160" s="546"/>
      <c r="CI160" s="546"/>
      <c r="CJ160" s="546"/>
      <c r="CK160" s="546"/>
      <c r="CL160" s="546"/>
      <c r="CM160" s="546"/>
      <c r="CN160" s="546"/>
      <c r="CO160" s="546"/>
      <c r="CP160" s="546"/>
      <c r="CQ160" s="546"/>
      <c r="CR160" s="546"/>
      <c r="CS160" s="546"/>
      <c r="CT160" s="546"/>
      <c r="CU160" s="546"/>
      <c r="CV160" s="546"/>
      <c r="CW160" s="546"/>
      <c r="CX160" s="546"/>
      <c r="CY160" s="546"/>
      <c r="CZ160" s="546"/>
      <c r="DA160" s="546"/>
      <c r="DB160" s="546"/>
      <c r="DC160" s="546"/>
      <c r="DD160" s="546"/>
      <c r="DE160" s="546"/>
      <c r="DF160" s="546"/>
      <c r="DG160" s="546"/>
      <c r="DH160" s="546"/>
      <c r="DI160" s="546"/>
      <c r="DJ160" s="546"/>
      <c r="DK160" s="546"/>
      <c r="DL160" s="546"/>
      <c r="DM160" s="546"/>
      <c r="DN160" s="546"/>
      <c r="DO160" s="546"/>
      <c r="DP160" s="546"/>
      <c r="DQ160" s="546"/>
      <c r="DR160" s="546"/>
      <c r="DS160" s="546"/>
      <c r="DT160" s="546"/>
      <c r="DU160" s="546"/>
      <c r="DV160" s="546"/>
      <c r="DW160" s="546"/>
      <c r="DX160" s="546"/>
      <c r="DY160" s="546"/>
      <c r="DZ160" s="546"/>
      <c r="EA160" s="546"/>
      <c r="EB160" s="546"/>
      <c r="EC160" s="546"/>
      <c r="ED160" s="546"/>
      <c r="EE160" s="546"/>
      <c r="EF160" s="546"/>
      <c r="EG160" s="546"/>
      <c r="EH160" s="546"/>
      <c r="EI160" s="546"/>
      <c r="EJ160" s="546"/>
      <c r="EK160" s="546"/>
      <c r="EL160" s="546"/>
      <c r="EM160" s="546"/>
      <c r="EN160" s="546"/>
      <c r="EO160" s="546"/>
      <c r="EP160" s="546"/>
      <c r="EQ160" s="546"/>
      <c r="ER160" s="546"/>
      <c r="ES160" s="546"/>
      <c r="ET160" s="546"/>
      <c r="EU160" s="546"/>
      <c r="EV160" s="546"/>
      <c r="EW160" s="546"/>
      <c r="EX160" s="546"/>
      <c r="EY160" s="546"/>
      <c r="EZ160" s="546"/>
      <c r="FA160" s="546"/>
      <c r="FB160" s="546"/>
      <c r="FC160" s="546"/>
      <c r="FD160" s="546"/>
      <c r="FE160" s="546"/>
      <c r="FF160" s="546"/>
      <c r="FG160" s="546"/>
      <c r="FH160" s="546"/>
      <c r="FI160" s="546"/>
    </row>
    <row r="161" spans="6:165" ht="10.5">
      <c r="F161" s="546"/>
      <c r="G161" s="546"/>
      <c r="H161" s="546"/>
      <c r="I161" s="546"/>
      <c r="J161" s="546"/>
      <c r="K161" s="546"/>
      <c r="L161" s="546"/>
      <c r="M161" s="546"/>
      <c r="T161" s="546"/>
      <c r="U161" s="546"/>
      <c r="V161" s="546"/>
      <c r="W161" s="546"/>
      <c r="X161" s="546"/>
      <c r="Y161" s="546"/>
      <c r="Z161" s="546"/>
      <c r="AA161" s="546"/>
      <c r="AB161" s="546"/>
      <c r="AC161" s="546"/>
      <c r="AD161" s="546"/>
      <c r="AE161" s="546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546"/>
      <c r="BF161" s="546"/>
      <c r="BG161" s="546"/>
      <c r="BH161" s="546"/>
      <c r="BI161" s="546"/>
      <c r="BJ161" s="546"/>
      <c r="BK161" s="546"/>
      <c r="BL161" s="546"/>
      <c r="BM161" s="546"/>
      <c r="BN161" s="546"/>
      <c r="BO161" s="546"/>
      <c r="BP161" s="546"/>
      <c r="BQ161" s="546"/>
      <c r="BR161" s="546"/>
      <c r="BS161" s="546"/>
      <c r="BT161" s="546"/>
      <c r="BU161" s="546"/>
      <c r="BV161" s="546"/>
      <c r="BW161" s="546"/>
      <c r="BX161" s="546"/>
      <c r="BY161" s="546"/>
      <c r="BZ161" s="546"/>
      <c r="CA161" s="546"/>
      <c r="CB161" s="546"/>
      <c r="CC161" s="546"/>
      <c r="CD161" s="546"/>
      <c r="CE161" s="546"/>
      <c r="CF161" s="546"/>
      <c r="CG161" s="546"/>
      <c r="CH161" s="546"/>
      <c r="CI161" s="546"/>
      <c r="CJ161" s="546"/>
      <c r="CK161" s="546"/>
      <c r="CL161" s="546"/>
      <c r="CM161" s="546"/>
      <c r="CN161" s="546"/>
      <c r="CO161" s="546"/>
      <c r="CP161" s="546"/>
      <c r="CQ161" s="546"/>
      <c r="CR161" s="546"/>
      <c r="CS161" s="546"/>
      <c r="CT161" s="546"/>
      <c r="CU161" s="546"/>
      <c r="CV161" s="546"/>
      <c r="CW161" s="546"/>
      <c r="CX161" s="546"/>
      <c r="CY161" s="546"/>
      <c r="CZ161" s="546"/>
      <c r="DA161" s="546"/>
      <c r="DB161" s="546"/>
      <c r="DC161" s="546"/>
      <c r="DD161" s="546"/>
      <c r="DE161" s="546"/>
      <c r="DF161" s="546"/>
      <c r="DG161" s="546"/>
      <c r="DH161" s="546"/>
      <c r="DI161" s="546"/>
      <c r="DJ161" s="546"/>
      <c r="DK161" s="546"/>
      <c r="DL161" s="546"/>
      <c r="DM161" s="546"/>
      <c r="DN161" s="546"/>
      <c r="DO161" s="546"/>
      <c r="DP161" s="546"/>
      <c r="DQ161" s="546"/>
      <c r="DR161" s="546"/>
      <c r="DS161" s="546"/>
      <c r="DT161" s="546"/>
      <c r="DU161" s="546"/>
      <c r="DV161" s="546"/>
      <c r="DW161" s="546"/>
      <c r="DX161" s="546"/>
      <c r="DY161" s="546"/>
      <c r="DZ161" s="546"/>
      <c r="EA161" s="546"/>
      <c r="EB161" s="546"/>
      <c r="EC161" s="546"/>
      <c r="ED161" s="546"/>
      <c r="EE161" s="546"/>
      <c r="EF161" s="546"/>
      <c r="EG161" s="546"/>
      <c r="EH161" s="546"/>
      <c r="EI161" s="546"/>
      <c r="EJ161" s="546"/>
      <c r="EK161" s="546"/>
      <c r="EL161" s="546"/>
      <c r="EM161" s="546"/>
      <c r="EN161" s="546"/>
      <c r="EO161" s="546"/>
      <c r="EP161" s="546"/>
      <c r="EQ161" s="546"/>
      <c r="ER161" s="546"/>
      <c r="ES161" s="546"/>
      <c r="ET161" s="546"/>
      <c r="EU161" s="546"/>
      <c r="EV161" s="546"/>
      <c r="EW161" s="546"/>
      <c r="EX161" s="546"/>
      <c r="EY161" s="546"/>
      <c r="EZ161" s="546"/>
      <c r="FA161" s="546"/>
      <c r="FB161" s="546"/>
      <c r="FC161" s="546"/>
      <c r="FD161" s="546"/>
      <c r="FE161" s="546"/>
      <c r="FF161" s="546"/>
      <c r="FG161" s="546"/>
      <c r="FH161" s="546"/>
      <c r="FI161" s="546"/>
    </row>
    <row r="162" spans="6:165" ht="10.5">
      <c r="F162" s="546"/>
      <c r="G162" s="546"/>
      <c r="H162" s="546"/>
      <c r="I162" s="546"/>
      <c r="J162" s="546"/>
      <c r="K162" s="546"/>
      <c r="L162" s="546"/>
      <c r="M162" s="546"/>
      <c r="T162" s="546"/>
      <c r="U162" s="546"/>
      <c r="V162" s="546"/>
      <c r="W162" s="546"/>
      <c r="X162" s="546"/>
      <c r="Y162" s="546"/>
      <c r="Z162" s="546"/>
      <c r="AA162" s="546"/>
      <c r="AB162" s="546"/>
      <c r="AC162" s="546"/>
      <c r="AD162" s="546"/>
      <c r="AE162" s="546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546"/>
      <c r="BF162" s="546"/>
      <c r="BG162" s="546"/>
      <c r="BH162" s="546"/>
      <c r="BI162" s="546"/>
      <c r="BJ162" s="546"/>
      <c r="BK162" s="546"/>
      <c r="BL162" s="546"/>
      <c r="BM162" s="546"/>
      <c r="BN162" s="546"/>
      <c r="BO162" s="546"/>
      <c r="BP162" s="546"/>
      <c r="BQ162" s="546"/>
      <c r="BR162" s="546"/>
      <c r="BS162" s="546"/>
      <c r="BT162" s="546"/>
      <c r="BU162" s="546"/>
      <c r="BV162" s="546"/>
      <c r="BW162" s="546"/>
      <c r="BX162" s="546"/>
      <c r="BY162" s="546"/>
      <c r="BZ162" s="546"/>
      <c r="CA162" s="546"/>
      <c r="CB162" s="546"/>
      <c r="CC162" s="546"/>
      <c r="CD162" s="546"/>
      <c r="CE162" s="546"/>
      <c r="CF162" s="546"/>
      <c r="CG162" s="546"/>
      <c r="CH162" s="546"/>
      <c r="CI162" s="546"/>
      <c r="CJ162" s="546"/>
      <c r="CK162" s="546"/>
      <c r="CL162" s="546"/>
      <c r="CM162" s="546"/>
      <c r="CN162" s="546"/>
      <c r="CO162" s="546"/>
      <c r="CP162" s="546"/>
      <c r="CQ162" s="546"/>
      <c r="CR162" s="546"/>
      <c r="CS162" s="546"/>
      <c r="CT162" s="546"/>
      <c r="CU162" s="546"/>
      <c r="CV162" s="546"/>
      <c r="CW162" s="546"/>
      <c r="CX162" s="546"/>
      <c r="CY162" s="546"/>
      <c r="CZ162" s="546"/>
      <c r="DA162" s="546"/>
      <c r="DB162" s="546"/>
      <c r="DC162" s="546"/>
      <c r="DD162" s="546"/>
      <c r="DE162" s="546"/>
      <c r="DF162" s="546"/>
      <c r="DG162" s="546"/>
      <c r="DH162" s="546"/>
      <c r="DI162" s="546"/>
      <c r="DJ162" s="546"/>
      <c r="DK162" s="546"/>
      <c r="DL162" s="546"/>
      <c r="DM162" s="546"/>
      <c r="DN162" s="546"/>
      <c r="DO162" s="546"/>
      <c r="DP162" s="546"/>
      <c r="DQ162" s="546"/>
      <c r="DR162" s="546"/>
      <c r="DS162" s="546"/>
      <c r="DT162" s="546"/>
      <c r="DU162" s="546"/>
      <c r="DV162" s="546"/>
      <c r="DW162" s="546"/>
      <c r="DX162" s="546"/>
      <c r="DY162" s="546"/>
      <c r="DZ162" s="546"/>
      <c r="EA162" s="546"/>
      <c r="EB162" s="546"/>
      <c r="EC162" s="546"/>
      <c r="ED162" s="546"/>
      <c r="EE162" s="546"/>
      <c r="EF162" s="546"/>
      <c r="EG162" s="546"/>
      <c r="EH162" s="546"/>
      <c r="EI162" s="546"/>
      <c r="EJ162" s="546"/>
      <c r="EK162" s="546"/>
      <c r="EL162" s="546"/>
      <c r="EM162" s="546"/>
      <c r="EN162" s="546"/>
      <c r="EO162" s="546"/>
      <c r="EP162" s="546"/>
      <c r="EQ162" s="546"/>
      <c r="ER162" s="546"/>
      <c r="ES162" s="546"/>
      <c r="ET162" s="546"/>
      <c r="EU162" s="546"/>
      <c r="EV162" s="546"/>
      <c r="EW162" s="546"/>
      <c r="EX162" s="546"/>
      <c r="EY162" s="546"/>
      <c r="EZ162" s="546"/>
      <c r="FA162" s="546"/>
      <c r="FB162" s="546"/>
      <c r="FC162" s="546"/>
      <c r="FD162" s="546"/>
      <c r="FE162" s="546"/>
      <c r="FF162" s="546"/>
      <c r="FG162" s="546"/>
      <c r="FH162" s="546"/>
      <c r="FI162" s="546"/>
    </row>
    <row r="163" spans="6:165" ht="10.5">
      <c r="F163" s="546"/>
      <c r="G163" s="546"/>
      <c r="H163" s="546"/>
      <c r="I163" s="546"/>
      <c r="J163" s="546"/>
      <c r="K163" s="546"/>
      <c r="L163" s="546"/>
      <c r="M163" s="546"/>
      <c r="T163" s="546"/>
      <c r="U163" s="546"/>
      <c r="V163" s="546"/>
      <c r="W163" s="546"/>
      <c r="X163" s="546"/>
      <c r="Y163" s="546"/>
      <c r="Z163" s="546"/>
      <c r="AA163" s="546"/>
      <c r="AB163" s="546"/>
      <c r="AC163" s="546"/>
      <c r="AD163" s="546"/>
      <c r="AE163" s="546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546"/>
      <c r="BF163" s="546"/>
      <c r="BG163" s="546"/>
      <c r="BH163" s="546"/>
      <c r="BI163" s="546"/>
      <c r="BJ163" s="546"/>
      <c r="BK163" s="546"/>
      <c r="BL163" s="546"/>
      <c r="BM163" s="546"/>
      <c r="BN163" s="546"/>
      <c r="BO163" s="546"/>
      <c r="BP163" s="546"/>
      <c r="BQ163" s="546"/>
      <c r="BR163" s="546"/>
      <c r="BS163" s="546"/>
      <c r="BT163" s="546"/>
      <c r="BU163" s="546"/>
      <c r="BV163" s="546"/>
      <c r="BW163" s="546"/>
      <c r="BX163" s="546"/>
      <c r="BY163" s="546"/>
      <c r="BZ163" s="546"/>
      <c r="CA163" s="546"/>
      <c r="CB163" s="546"/>
      <c r="CC163" s="546"/>
      <c r="CD163" s="546"/>
      <c r="CE163" s="546"/>
      <c r="CF163" s="546"/>
      <c r="CG163" s="546"/>
      <c r="CH163" s="546"/>
      <c r="CI163" s="546"/>
      <c r="CJ163" s="546"/>
      <c r="CK163" s="546"/>
      <c r="CL163" s="546"/>
      <c r="CM163" s="546"/>
      <c r="CN163" s="546"/>
      <c r="CO163" s="546"/>
      <c r="CP163" s="546"/>
      <c r="CQ163" s="546"/>
      <c r="CR163" s="546"/>
      <c r="CS163" s="546"/>
      <c r="CT163" s="546"/>
      <c r="CU163" s="546"/>
      <c r="CV163" s="546"/>
      <c r="CW163" s="546"/>
      <c r="CX163" s="546"/>
      <c r="CY163" s="546"/>
      <c r="CZ163" s="546"/>
      <c r="DA163" s="546"/>
      <c r="DB163" s="546"/>
      <c r="DC163" s="546"/>
      <c r="DD163" s="546"/>
      <c r="DE163" s="546"/>
      <c r="DF163" s="546"/>
      <c r="DG163" s="546"/>
      <c r="DH163" s="546"/>
      <c r="DI163" s="546"/>
      <c r="DJ163" s="546"/>
      <c r="DK163" s="546"/>
      <c r="DL163" s="546"/>
      <c r="DM163" s="546"/>
      <c r="DN163" s="546"/>
      <c r="DO163" s="546"/>
      <c r="DP163" s="546"/>
      <c r="DQ163" s="546"/>
      <c r="DR163" s="546"/>
      <c r="DS163" s="546"/>
      <c r="DT163" s="546"/>
      <c r="DU163" s="546"/>
      <c r="DV163" s="546"/>
      <c r="DW163" s="546"/>
      <c r="DX163" s="546"/>
      <c r="DY163" s="546"/>
      <c r="DZ163" s="546"/>
      <c r="EA163" s="546"/>
      <c r="EB163" s="546"/>
      <c r="EC163" s="546"/>
      <c r="ED163" s="546"/>
      <c r="EE163" s="546"/>
      <c r="EF163" s="546"/>
      <c r="EG163" s="546"/>
      <c r="EH163" s="546"/>
      <c r="EI163" s="546"/>
      <c r="EJ163" s="546"/>
      <c r="EK163" s="546"/>
      <c r="EL163" s="546"/>
      <c r="EM163" s="546"/>
      <c r="EN163" s="546"/>
      <c r="EO163" s="546"/>
      <c r="EP163" s="546"/>
      <c r="EQ163" s="546"/>
      <c r="ER163" s="546"/>
      <c r="ES163" s="546"/>
      <c r="ET163" s="546"/>
      <c r="EU163" s="546"/>
      <c r="EV163" s="546"/>
      <c r="EW163" s="546"/>
      <c r="EX163" s="546"/>
      <c r="EY163" s="546"/>
      <c r="EZ163" s="546"/>
      <c r="FA163" s="546"/>
      <c r="FB163" s="546"/>
      <c r="FC163" s="546"/>
      <c r="FD163" s="546"/>
      <c r="FE163" s="546"/>
      <c r="FF163" s="546"/>
      <c r="FG163" s="546"/>
      <c r="FH163" s="546"/>
      <c r="FI163" s="546"/>
    </row>
    <row r="164" spans="6:165" ht="10.5">
      <c r="F164" s="546"/>
      <c r="G164" s="546"/>
      <c r="H164" s="546"/>
      <c r="I164" s="546"/>
      <c r="J164" s="546"/>
      <c r="K164" s="546"/>
      <c r="L164" s="546"/>
      <c r="M164" s="546"/>
      <c r="T164" s="546"/>
      <c r="U164" s="546"/>
      <c r="V164" s="546"/>
      <c r="W164" s="546"/>
      <c r="X164" s="546"/>
      <c r="Y164" s="546"/>
      <c r="Z164" s="546"/>
      <c r="AA164" s="546"/>
      <c r="AB164" s="546"/>
      <c r="AC164" s="546"/>
      <c r="AD164" s="546"/>
      <c r="AE164" s="546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546"/>
      <c r="BF164" s="546"/>
      <c r="BG164" s="546"/>
      <c r="BH164" s="546"/>
      <c r="BI164" s="546"/>
      <c r="BJ164" s="546"/>
      <c r="BK164" s="546"/>
      <c r="BL164" s="546"/>
      <c r="BM164" s="546"/>
      <c r="BN164" s="546"/>
      <c r="BO164" s="546"/>
      <c r="BP164" s="546"/>
      <c r="BQ164" s="546"/>
      <c r="BR164" s="546"/>
      <c r="BS164" s="546"/>
      <c r="BT164" s="546"/>
      <c r="BU164" s="546"/>
      <c r="BV164" s="546"/>
      <c r="BW164" s="546"/>
      <c r="BX164" s="546"/>
      <c r="BY164" s="546"/>
      <c r="BZ164" s="546"/>
      <c r="CA164" s="546"/>
      <c r="CB164" s="546"/>
      <c r="CC164" s="546"/>
      <c r="CD164" s="546"/>
      <c r="CE164" s="546"/>
      <c r="CF164" s="546"/>
      <c r="CG164" s="546"/>
      <c r="CH164" s="546"/>
      <c r="CI164" s="546"/>
      <c r="CJ164" s="546"/>
      <c r="CK164" s="546"/>
      <c r="CL164" s="546"/>
      <c r="CM164" s="546"/>
      <c r="CN164" s="546"/>
      <c r="CO164" s="546"/>
      <c r="CP164" s="546"/>
      <c r="CQ164" s="546"/>
      <c r="CR164" s="546"/>
      <c r="CS164" s="546"/>
      <c r="CT164" s="546"/>
      <c r="CU164" s="546"/>
      <c r="CV164" s="546"/>
      <c r="CW164" s="546"/>
      <c r="CX164" s="546"/>
      <c r="CY164" s="546"/>
      <c r="CZ164" s="546"/>
      <c r="DA164" s="546"/>
      <c r="DB164" s="546"/>
      <c r="DC164" s="546"/>
      <c r="DD164" s="546"/>
      <c r="DE164" s="546"/>
      <c r="DF164" s="546"/>
      <c r="DG164" s="546"/>
      <c r="DH164" s="546"/>
      <c r="DI164" s="546"/>
      <c r="DJ164" s="546"/>
      <c r="DK164" s="546"/>
      <c r="DL164" s="546"/>
      <c r="DM164" s="546"/>
      <c r="DN164" s="546"/>
      <c r="DO164" s="546"/>
      <c r="DP164" s="546"/>
      <c r="DQ164" s="546"/>
      <c r="DR164" s="546"/>
      <c r="DS164" s="546"/>
      <c r="DT164" s="546"/>
      <c r="DU164" s="546"/>
      <c r="DV164" s="546"/>
      <c r="DW164" s="546"/>
      <c r="DX164" s="546"/>
      <c r="DY164" s="546"/>
      <c r="DZ164" s="546"/>
      <c r="EA164" s="546"/>
      <c r="EB164" s="546"/>
      <c r="EC164" s="546"/>
      <c r="ED164" s="546"/>
      <c r="EE164" s="546"/>
      <c r="EF164" s="546"/>
      <c r="EG164" s="546"/>
      <c r="EH164" s="546"/>
      <c r="EI164" s="546"/>
      <c r="EJ164" s="546"/>
      <c r="EK164" s="546"/>
      <c r="EL164" s="546"/>
      <c r="EM164" s="546"/>
      <c r="EN164" s="546"/>
      <c r="EO164" s="546"/>
      <c r="EP164" s="546"/>
      <c r="EQ164" s="546"/>
      <c r="ER164" s="546"/>
      <c r="ES164" s="546"/>
      <c r="ET164" s="546"/>
      <c r="EU164" s="546"/>
      <c r="EV164" s="546"/>
      <c r="EW164" s="546"/>
      <c r="EX164" s="546"/>
      <c r="EY164" s="546"/>
      <c r="EZ164" s="546"/>
      <c r="FA164" s="546"/>
      <c r="FB164" s="546"/>
      <c r="FC164" s="546"/>
      <c r="FD164" s="546"/>
      <c r="FE164" s="546"/>
      <c r="FF164" s="546"/>
      <c r="FG164" s="546"/>
      <c r="FH164" s="546"/>
      <c r="FI164" s="546"/>
    </row>
    <row r="165" spans="6:165" ht="10.5">
      <c r="F165" s="546"/>
      <c r="G165" s="546"/>
      <c r="H165" s="546"/>
      <c r="I165" s="546"/>
      <c r="J165" s="546"/>
      <c r="K165" s="546"/>
      <c r="L165" s="546"/>
      <c r="M165" s="546"/>
      <c r="T165" s="546"/>
      <c r="U165" s="546"/>
      <c r="V165" s="546"/>
      <c r="W165" s="546"/>
      <c r="X165" s="546"/>
      <c r="Y165" s="546"/>
      <c r="Z165" s="546"/>
      <c r="AA165" s="546"/>
      <c r="AB165" s="546"/>
      <c r="AC165" s="546"/>
      <c r="AD165" s="546"/>
      <c r="AE165" s="546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546"/>
      <c r="BF165" s="546"/>
      <c r="BG165" s="546"/>
      <c r="BH165" s="546"/>
      <c r="BI165" s="546"/>
      <c r="BJ165" s="546"/>
      <c r="BK165" s="546"/>
      <c r="BL165" s="546"/>
      <c r="BM165" s="546"/>
      <c r="BN165" s="546"/>
      <c r="BO165" s="546"/>
      <c r="BP165" s="546"/>
      <c r="BQ165" s="546"/>
      <c r="BR165" s="546"/>
      <c r="BS165" s="546"/>
      <c r="BT165" s="546"/>
      <c r="BU165" s="546"/>
      <c r="BV165" s="546"/>
      <c r="BW165" s="546"/>
      <c r="BX165" s="546"/>
      <c r="BY165" s="546"/>
      <c r="BZ165" s="546"/>
      <c r="CA165" s="546"/>
      <c r="CB165" s="546"/>
      <c r="CC165" s="546"/>
      <c r="CD165" s="546"/>
      <c r="CE165" s="546"/>
      <c r="CF165" s="546"/>
      <c r="CG165" s="546"/>
      <c r="CH165" s="546"/>
      <c r="CI165" s="546"/>
      <c r="CJ165" s="546"/>
      <c r="CK165" s="546"/>
      <c r="CL165" s="546"/>
      <c r="CM165" s="546"/>
      <c r="CN165" s="546"/>
      <c r="CO165" s="546"/>
      <c r="CP165" s="546"/>
      <c r="CQ165" s="546"/>
      <c r="CR165" s="546"/>
      <c r="CS165" s="546"/>
      <c r="CT165" s="546"/>
      <c r="CU165" s="546"/>
      <c r="CV165" s="546"/>
      <c r="CW165" s="546"/>
      <c r="CX165" s="546"/>
      <c r="CY165" s="546"/>
      <c r="CZ165" s="546"/>
      <c r="DA165" s="546"/>
      <c r="DB165" s="546"/>
      <c r="DC165" s="546"/>
      <c r="DD165" s="546"/>
      <c r="DE165" s="546"/>
      <c r="DF165" s="546"/>
      <c r="DG165" s="546"/>
      <c r="DH165" s="546"/>
      <c r="DI165" s="546"/>
      <c r="DJ165" s="546"/>
      <c r="DK165" s="546"/>
      <c r="DL165" s="546"/>
      <c r="DM165" s="546"/>
      <c r="DN165" s="546"/>
      <c r="DO165" s="546"/>
      <c r="DP165" s="546"/>
      <c r="DQ165" s="546"/>
      <c r="DR165" s="546"/>
      <c r="DS165" s="546"/>
      <c r="DT165" s="546"/>
      <c r="DU165" s="546"/>
      <c r="DV165" s="546"/>
      <c r="DW165" s="546"/>
      <c r="DX165" s="546"/>
      <c r="DY165" s="546"/>
      <c r="DZ165" s="546"/>
      <c r="EA165" s="546"/>
      <c r="EB165" s="546"/>
      <c r="EC165" s="546"/>
      <c r="ED165" s="546"/>
      <c r="EE165" s="546"/>
      <c r="EF165" s="546"/>
      <c r="EG165" s="546"/>
      <c r="EH165" s="546"/>
      <c r="EI165" s="546"/>
      <c r="EJ165" s="546"/>
      <c r="EK165" s="546"/>
      <c r="EL165" s="546"/>
      <c r="EM165" s="546"/>
      <c r="EN165" s="546"/>
      <c r="EO165" s="546"/>
      <c r="EP165" s="546"/>
      <c r="EQ165" s="546"/>
      <c r="ER165" s="546"/>
      <c r="ES165" s="546"/>
      <c r="ET165" s="546"/>
      <c r="EU165" s="546"/>
      <c r="EV165" s="546"/>
      <c r="EW165" s="546"/>
      <c r="EX165" s="546"/>
      <c r="EY165" s="546"/>
      <c r="EZ165" s="546"/>
      <c r="FA165" s="546"/>
      <c r="FB165" s="546"/>
      <c r="FC165" s="546"/>
      <c r="FD165" s="546"/>
      <c r="FE165" s="546"/>
      <c r="FF165" s="546"/>
      <c r="FG165" s="546"/>
      <c r="FH165" s="546"/>
      <c r="FI165" s="546"/>
    </row>
    <row r="166" spans="6:165" ht="10.5">
      <c r="F166" s="546"/>
      <c r="G166" s="546"/>
      <c r="H166" s="546"/>
      <c r="I166" s="546"/>
      <c r="J166" s="546"/>
      <c r="K166" s="546"/>
      <c r="L166" s="546"/>
      <c r="M166" s="546"/>
      <c r="T166" s="546"/>
      <c r="U166" s="546"/>
      <c r="V166" s="546"/>
      <c r="W166" s="546"/>
      <c r="X166" s="546"/>
      <c r="Y166" s="546"/>
      <c r="Z166" s="546"/>
      <c r="AA166" s="546"/>
      <c r="AB166" s="546"/>
      <c r="AC166" s="546"/>
      <c r="AD166" s="546"/>
      <c r="AE166" s="546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546"/>
      <c r="BF166" s="546"/>
      <c r="BG166" s="546"/>
      <c r="BH166" s="546"/>
      <c r="BI166" s="546"/>
      <c r="BJ166" s="546"/>
      <c r="BK166" s="546"/>
      <c r="BL166" s="546"/>
      <c r="BM166" s="546"/>
      <c r="BN166" s="546"/>
      <c r="BO166" s="546"/>
      <c r="BP166" s="546"/>
      <c r="BQ166" s="546"/>
      <c r="BR166" s="546"/>
      <c r="BS166" s="546"/>
      <c r="BT166" s="546"/>
      <c r="BU166" s="546"/>
      <c r="BV166" s="546"/>
      <c r="BW166" s="546"/>
      <c r="BX166" s="546"/>
      <c r="BY166" s="546"/>
      <c r="BZ166" s="546"/>
      <c r="CA166" s="546"/>
      <c r="CB166" s="546"/>
      <c r="CC166" s="546"/>
      <c r="CD166" s="546"/>
      <c r="CE166" s="546"/>
      <c r="CF166" s="546"/>
      <c r="CG166" s="546"/>
      <c r="CH166" s="546"/>
      <c r="CI166" s="546"/>
      <c r="CJ166" s="546"/>
      <c r="CK166" s="546"/>
      <c r="CL166" s="546"/>
      <c r="CM166" s="546"/>
      <c r="CN166" s="546"/>
      <c r="CO166" s="546"/>
      <c r="CP166" s="546"/>
      <c r="CQ166" s="546"/>
      <c r="CR166" s="546"/>
      <c r="CS166" s="546"/>
      <c r="CT166" s="546"/>
      <c r="CU166" s="546"/>
      <c r="CV166" s="546"/>
      <c r="CW166" s="546"/>
      <c r="CX166" s="546"/>
      <c r="CY166" s="546"/>
      <c r="CZ166" s="546"/>
      <c r="DA166" s="546"/>
      <c r="DB166" s="546"/>
      <c r="DC166" s="546"/>
      <c r="DD166" s="546"/>
      <c r="DE166" s="546"/>
      <c r="DF166" s="546"/>
      <c r="DG166" s="546"/>
      <c r="DH166" s="546"/>
      <c r="DI166" s="546"/>
      <c r="DJ166" s="546"/>
      <c r="DK166" s="546"/>
      <c r="DL166" s="546"/>
      <c r="DM166" s="546"/>
      <c r="DN166" s="546"/>
      <c r="DO166" s="546"/>
      <c r="DP166" s="546"/>
      <c r="DQ166" s="546"/>
      <c r="DR166" s="546"/>
      <c r="DS166" s="546"/>
      <c r="DT166" s="546"/>
      <c r="DU166" s="546"/>
      <c r="DV166" s="546"/>
      <c r="DW166" s="546"/>
      <c r="DX166" s="546"/>
      <c r="DY166" s="546"/>
      <c r="DZ166" s="546"/>
      <c r="EA166" s="546"/>
      <c r="EB166" s="546"/>
      <c r="EC166" s="546"/>
      <c r="ED166" s="546"/>
      <c r="EE166" s="546"/>
      <c r="EF166" s="546"/>
      <c r="EG166" s="546"/>
      <c r="EH166" s="546"/>
      <c r="EI166" s="546"/>
      <c r="EJ166" s="546"/>
      <c r="EK166" s="546"/>
      <c r="EL166" s="546"/>
      <c r="EM166" s="546"/>
      <c r="EN166" s="546"/>
      <c r="EO166" s="546"/>
      <c r="EP166" s="546"/>
      <c r="EQ166" s="546"/>
      <c r="ER166" s="546"/>
      <c r="ES166" s="546"/>
      <c r="ET166" s="546"/>
      <c r="EU166" s="546"/>
      <c r="EV166" s="546"/>
      <c r="EW166" s="546"/>
      <c r="EX166" s="546"/>
      <c r="EY166" s="546"/>
      <c r="EZ166" s="546"/>
      <c r="FA166" s="546"/>
      <c r="FB166" s="546"/>
      <c r="FC166" s="546"/>
      <c r="FD166" s="546"/>
      <c r="FE166" s="546"/>
      <c r="FF166" s="546"/>
      <c r="FG166" s="546"/>
      <c r="FH166" s="546"/>
      <c r="FI166" s="546"/>
    </row>
    <row r="167" spans="6:165" ht="10.5">
      <c r="F167" s="546"/>
      <c r="G167" s="546"/>
      <c r="H167" s="546"/>
      <c r="I167" s="546"/>
      <c r="J167" s="546"/>
      <c r="K167" s="546"/>
      <c r="L167" s="546"/>
      <c r="M167" s="546"/>
      <c r="T167" s="546"/>
      <c r="U167" s="546"/>
      <c r="V167" s="546"/>
      <c r="W167" s="546"/>
      <c r="X167" s="546"/>
      <c r="Y167" s="546"/>
      <c r="Z167" s="546"/>
      <c r="AA167" s="546"/>
      <c r="AB167" s="546"/>
      <c r="AC167" s="546"/>
      <c r="AD167" s="546"/>
      <c r="AE167" s="546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546"/>
      <c r="BF167" s="546"/>
      <c r="BG167" s="546"/>
      <c r="BH167" s="546"/>
      <c r="BI167" s="546"/>
      <c r="BJ167" s="546"/>
      <c r="BK167" s="546"/>
      <c r="BL167" s="546"/>
      <c r="BM167" s="546"/>
      <c r="BN167" s="546"/>
      <c r="BO167" s="546"/>
      <c r="BP167" s="546"/>
      <c r="BQ167" s="546"/>
      <c r="BR167" s="546"/>
      <c r="BS167" s="546"/>
      <c r="BT167" s="546"/>
      <c r="BU167" s="546"/>
      <c r="BV167" s="546"/>
      <c r="BW167" s="546"/>
      <c r="BX167" s="546"/>
      <c r="BY167" s="546"/>
      <c r="BZ167" s="546"/>
      <c r="CA167" s="546"/>
      <c r="CB167" s="546"/>
      <c r="CC167" s="546"/>
      <c r="CD167" s="546"/>
      <c r="CE167" s="546"/>
      <c r="CF167" s="546"/>
      <c r="CG167" s="546"/>
      <c r="CH167" s="546"/>
      <c r="CI167" s="546"/>
      <c r="CJ167" s="546"/>
      <c r="CK167" s="546"/>
      <c r="CL167" s="546"/>
      <c r="CM167" s="546"/>
      <c r="CN167" s="546"/>
      <c r="CO167" s="546"/>
      <c r="CP167" s="546"/>
      <c r="CQ167" s="546"/>
      <c r="CR167" s="546"/>
      <c r="CS167" s="546"/>
      <c r="CT167" s="546"/>
      <c r="CU167" s="546"/>
      <c r="CV167" s="546"/>
      <c r="CW167" s="546"/>
      <c r="CX167" s="546"/>
      <c r="CY167" s="546"/>
      <c r="CZ167" s="546"/>
      <c r="DA167" s="546"/>
      <c r="DB167" s="546"/>
      <c r="DC167" s="546"/>
      <c r="DD167" s="546"/>
      <c r="DE167" s="546"/>
      <c r="DF167" s="546"/>
      <c r="DG167" s="546"/>
      <c r="DH167" s="546"/>
      <c r="DI167" s="546"/>
      <c r="DJ167" s="546"/>
      <c r="DK167" s="546"/>
      <c r="DL167" s="546"/>
      <c r="DM167" s="546"/>
      <c r="DN167" s="546"/>
      <c r="DO167" s="546"/>
      <c r="DP167" s="546"/>
      <c r="DQ167" s="546"/>
      <c r="DR167" s="546"/>
      <c r="DS167" s="546"/>
      <c r="DT167" s="546"/>
      <c r="DU167" s="546"/>
      <c r="DV167" s="546"/>
      <c r="DW167" s="546"/>
      <c r="DX167" s="546"/>
      <c r="DY167" s="546"/>
      <c r="DZ167" s="546"/>
      <c r="EA167" s="546"/>
      <c r="EB167" s="546"/>
      <c r="EC167" s="546"/>
      <c r="ED167" s="546"/>
      <c r="EE167" s="546"/>
      <c r="EF167" s="546"/>
      <c r="EG167" s="546"/>
      <c r="EH167" s="546"/>
      <c r="EI167" s="546"/>
      <c r="EJ167" s="546"/>
      <c r="EK167" s="546"/>
      <c r="EL167" s="546"/>
      <c r="EM167" s="546"/>
      <c r="EN167" s="546"/>
      <c r="EO167" s="546"/>
      <c r="EP167" s="546"/>
      <c r="EQ167" s="546"/>
      <c r="ER167" s="546"/>
      <c r="ES167" s="546"/>
      <c r="ET167" s="546"/>
      <c r="EU167" s="546"/>
      <c r="EV167" s="546"/>
      <c r="EW167" s="546"/>
      <c r="EX167" s="546"/>
      <c r="EY167" s="546"/>
      <c r="EZ167" s="546"/>
      <c r="FA167" s="546"/>
      <c r="FB167" s="546"/>
      <c r="FC167" s="546"/>
      <c r="FD167" s="546"/>
      <c r="FE167" s="546"/>
      <c r="FF167" s="546"/>
      <c r="FG167" s="546"/>
      <c r="FH167" s="546"/>
      <c r="FI167" s="546"/>
    </row>
    <row r="168" spans="6:165" ht="10.5">
      <c r="F168" s="546"/>
      <c r="G168" s="546"/>
      <c r="H168" s="546"/>
      <c r="I168" s="546"/>
      <c r="J168" s="546"/>
      <c r="K168" s="546"/>
      <c r="L168" s="546"/>
      <c r="M168" s="546"/>
      <c r="T168" s="546"/>
      <c r="U168" s="546"/>
      <c r="V168" s="546"/>
      <c r="W168" s="546"/>
      <c r="X168" s="546"/>
      <c r="Y168" s="546"/>
      <c r="Z168" s="546"/>
      <c r="AA168" s="546"/>
      <c r="AB168" s="546"/>
      <c r="AC168" s="546"/>
      <c r="AD168" s="546"/>
      <c r="AE168" s="546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546"/>
      <c r="BF168" s="546"/>
      <c r="BG168" s="546"/>
      <c r="BH168" s="546"/>
      <c r="BI168" s="546"/>
      <c r="BJ168" s="546"/>
      <c r="BK168" s="546"/>
      <c r="BL168" s="546"/>
      <c r="BM168" s="546"/>
      <c r="BN168" s="546"/>
      <c r="BO168" s="546"/>
      <c r="BP168" s="546"/>
      <c r="BQ168" s="546"/>
      <c r="BR168" s="546"/>
      <c r="BS168" s="546"/>
      <c r="BT168" s="546"/>
      <c r="BU168" s="546"/>
      <c r="BV168" s="546"/>
      <c r="BW168" s="546"/>
      <c r="BX168" s="546"/>
      <c r="BY168" s="546"/>
      <c r="BZ168" s="546"/>
      <c r="CA168" s="546"/>
      <c r="CB168" s="546"/>
      <c r="CC168" s="546"/>
      <c r="CD168" s="546"/>
      <c r="CE168" s="546"/>
      <c r="CF168" s="546"/>
      <c r="CG168" s="546"/>
      <c r="CH168" s="546"/>
      <c r="CI168" s="546"/>
      <c r="CJ168" s="546"/>
      <c r="CK168" s="546"/>
      <c r="CL168" s="546"/>
      <c r="CM168" s="546"/>
      <c r="CN168" s="546"/>
      <c r="CO168" s="546"/>
      <c r="CP168" s="546"/>
      <c r="CQ168" s="546"/>
      <c r="CR168" s="546"/>
      <c r="CS168" s="546"/>
      <c r="CT168" s="546"/>
      <c r="CU168" s="546"/>
      <c r="CV168" s="546"/>
      <c r="CW168" s="546"/>
      <c r="CX168" s="546"/>
      <c r="CY168" s="546"/>
      <c r="CZ168" s="546"/>
      <c r="DA168" s="546"/>
      <c r="DB168" s="546"/>
      <c r="DC168" s="546"/>
      <c r="DD168" s="546"/>
      <c r="DE168" s="546"/>
      <c r="DF168" s="546"/>
      <c r="DG168" s="546"/>
      <c r="DH168" s="546"/>
      <c r="DI168" s="546"/>
      <c r="DJ168" s="546"/>
      <c r="DK168" s="546"/>
      <c r="DL168" s="546"/>
      <c r="DM168" s="546"/>
      <c r="DN168" s="546"/>
      <c r="DO168" s="546"/>
      <c r="DP168" s="546"/>
      <c r="DQ168" s="546"/>
      <c r="DR168" s="546"/>
      <c r="DS168" s="546"/>
      <c r="DT168" s="546"/>
      <c r="DU168" s="546"/>
      <c r="DV168" s="546"/>
      <c r="DW168" s="546"/>
      <c r="DX168" s="546"/>
      <c r="DY168" s="546"/>
      <c r="DZ168" s="546"/>
      <c r="EA168" s="546"/>
      <c r="EB168" s="546"/>
      <c r="EC168" s="546"/>
      <c r="ED168" s="546"/>
      <c r="EE168" s="546"/>
      <c r="EF168" s="546"/>
      <c r="EG168" s="546"/>
      <c r="EH168" s="546"/>
      <c r="EI168" s="546"/>
      <c r="EJ168" s="546"/>
      <c r="EK168" s="546"/>
      <c r="EL168" s="546"/>
      <c r="EM168" s="546"/>
      <c r="EN168" s="546"/>
      <c r="EO168" s="546"/>
      <c r="EP168" s="546"/>
      <c r="EQ168" s="546"/>
      <c r="ER168" s="546"/>
      <c r="ES168" s="546"/>
      <c r="ET168" s="546"/>
      <c r="EU168" s="546"/>
      <c r="EV168" s="546"/>
      <c r="EW168" s="546"/>
      <c r="EX168" s="546"/>
      <c r="EY168" s="546"/>
      <c r="EZ168" s="546"/>
      <c r="FA168" s="546"/>
      <c r="FB168" s="546"/>
      <c r="FC168" s="546"/>
      <c r="FD168" s="546"/>
      <c r="FE168" s="546"/>
      <c r="FF168" s="546"/>
      <c r="FG168" s="546"/>
      <c r="FH168" s="546"/>
      <c r="FI168" s="546"/>
    </row>
    <row r="169" spans="6:165" ht="10.5">
      <c r="F169" s="546"/>
      <c r="G169" s="546"/>
      <c r="H169" s="546"/>
      <c r="I169" s="546"/>
      <c r="J169" s="546"/>
      <c r="K169" s="546"/>
      <c r="L169" s="546"/>
      <c r="M169" s="546"/>
      <c r="T169" s="546"/>
      <c r="U169" s="546"/>
      <c r="V169" s="546"/>
      <c r="W169" s="546"/>
      <c r="X169" s="546"/>
      <c r="Y169" s="546"/>
      <c r="Z169" s="546"/>
      <c r="AA169" s="546"/>
      <c r="AB169" s="546"/>
      <c r="AC169" s="546"/>
      <c r="AD169" s="546"/>
      <c r="AE169" s="546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546"/>
      <c r="BF169" s="546"/>
      <c r="BG169" s="546"/>
      <c r="BH169" s="546"/>
      <c r="BI169" s="546"/>
      <c r="BJ169" s="546"/>
      <c r="BK169" s="546"/>
      <c r="BL169" s="546"/>
      <c r="BM169" s="546"/>
      <c r="BN169" s="546"/>
      <c r="BO169" s="546"/>
      <c r="BP169" s="546"/>
      <c r="BQ169" s="546"/>
      <c r="BR169" s="546"/>
      <c r="BS169" s="546"/>
      <c r="BT169" s="546"/>
      <c r="BU169" s="546"/>
      <c r="BV169" s="546"/>
      <c r="BW169" s="546"/>
      <c r="BX169" s="546"/>
      <c r="BY169" s="546"/>
      <c r="BZ169" s="546"/>
      <c r="CA169" s="546"/>
      <c r="CB169" s="546"/>
      <c r="CC169" s="546"/>
      <c r="CD169" s="546"/>
      <c r="CE169" s="546"/>
      <c r="CF169" s="546"/>
      <c r="CG169" s="546"/>
      <c r="CH169" s="546"/>
      <c r="CI169" s="546"/>
      <c r="CJ169" s="546"/>
      <c r="CK169" s="546"/>
      <c r="CL169" s="546"/>
      <c r="CM169" s="546"/>
      <c r="CN169" s="546"/>
      <c r="CO169" s="546"/>
      <c r="CP169" s="546"/>
      <c r="CQ169" s="546"/>
      <c r="CR169" s="546"/>
      <c r="CS169" s="546"/>
      <c r="CT169" s="546"/>
      <c r="CU169" s="546"/>
      <c r="CV169" s="546"/>
      <c r="CW169" s="546"/>
      <c r="CX169" s="546"/>
      <c r="CY169" s="546"/>
      <c r="CZ169" s="546"/>
      <c r="DA169" s="546"/>
      <c r="DB169" s="546"/>
      <c r="DC169" s="546"/>
      <c r="DD169" s="546"/>
      <c r="DE169" s="546"/>
      <c r="DF169" s="546"/>
      <c r="DG169" s="546"/>
      <c r="DH169" s="546"/>
      <c r="DI169" s="546"/>
      <c r="DJ169" s="546"/>
      <c r="DK169" s="546"/>
      <c r="DL169" s="546"/>
      <c r="DM169" s="546"/>
      <c r="DN169" s="546"/>
      <c r="DO169" s="546"/>
      <c r="DP169" s="546"/>
      <c r="DQ169" s="546"/>
      <c r="DR169" s="546"/>
      <c r="DS169" s="546"/>
      <c r="DT169" s="546"/>
      <c r="DU169" s="546"/>
      <c r="DV169" s="546"/>
      <c r="DW169" s="546"/>
      <c r="DX169" s="546"/>
      <c r="DY169" s="546"/>
      <c r="DZ169" s="546"/>
      <c r="EA169" s="546"/>
      <c r="EB169" s="546"/>
      <c r="EC169" s="546"/>
      <c r="ED169" s="546"/>
      <c r="EE169" s="546"/>
      <c r="EF169" s="546"/>
      <c r="EG169" s="546"/>
      <c r="EH169" s="546"/>
      <c r="EI169" s="546"/>
      <c r="EJ169" s="546"/>
      <c r="EK169" s="546"/>
      <c r="EL169" s="546"/>
      <c r="EM169" s="546"/>
      <c r="EN169" s="546"/>
      <c r="EO169" s="546"/>
      <c r="EP169" s="546"/>
      <c r="EQ169" s="546"/>
      <c r="ER169" s="546"/>
      <c r="ES169" s="546"/>
      <c r="ET169" s="546"/>
      <c r="EU169" s="546"/>
      <c r="EV169" s="546"/>
      <c r="EW169" s="546"/>
      <c r="EX169" s="546"/>
      <c r="EY169" s="546"/>
      <c r="EZ169" s="546"/>
      <c r="FA169" s="546"/>
      <c r="FB169" s="546"/>
      <c r="FC169" s="546"/>
      <c r="FD169" s="546"/>
      <c r="FE169" s="546"/>
      <c r="FF169" s="546"/>
      <c r="FG169" s="546"/>
      <c r="FH169" s="546"/>
      <c r="FI169" s="546"/>
    </row>
    <row r="170" spans="6:165" ht="10.5">
      <c r="F170" s="546"/>
      <c r="G170" s="546"/>
      <c r="H170" s="546"/>
      <c r="I170" s="546"/>
      <c r="J170" s="546"/>
      <c r="K170" s="546"/>
      <c r="L170" s="546"/>
      <c r="M170" s="546"/>
      <c r="T170" s="546"/>
      <c r="U170" s="546"/>
      <c r="V170" s="546"/>
      <c r="W170" s="546"/>
      <c r="X170" s="546"/>
      <c r="Y170" s="546"/>
      <c r="Z170" s="546"/>
      <c r="AA170" s="546"/>
      <c r="AB170" s="546"/>
      <c r="AC170" s="546"/>
      <c r="AD170" s="546"/>
      <c r="AE170" s="546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546"/>
      <c r="BF170" s="546"/>
      <c r="BG170" s="546"/>
      <c r="BH170" s="546"/>
      <c r="BI170" s="546"/>
      <c r="BJ170" s="546"/>
      <c r="BK170" s="546"/>
      <c r="BL170" s="546"/>
      <c r="BM170" s="546"/>
      <c r="BN170" s="546"/>
      <c r="BO170" s="546"/>
      <c r="BP170" s="546"/>
      <c r="BQ170" s="546"/>
      <c r="BR170" s="546"/>
      <c r="BS170" s="546"/>
      <c r="BT170" s="546"/>
      <c r="BU170" s="546"/>
      <c r="BV170" s="546"/>
      <c r="BW170" s="546"/>
      <c r="BX170" s="546"/>
      <c r="BY170" s="546"/>
      <c r="BZ170" s="546"/>
      <c r="CA170" s="546"/>
      <c r="CB170" s="546"/>
      <c r="CC170" s="546"/>
      <c r="CD170" s="546"/>
      <c r="CE170" s="546"/>
      <c r="CF170" s="546"/>
      <c r="CG170" s="546"/>
      <c r="CH170" s="546"/>
      <c r="CI170" s="546"/>
      <c r="CJ170" s="546"/>
      <c r="CK170" s="546"/>
      <c r="CL170" s="546"/>
      <c r="CM170" s="546"/>
      <c r="CN170" s="546"/>
      <c r="CO170" s="546"/>
      <c r="CP170" s="546"/>
      <c r="CQ170" s="546"/>
      <c r="CR170" s="546"/>
      <c r="CS170" s="546"/>
      <c r="CT170" s="546"/>
      <c r="CU170" s="546"/>
      <c r="CV170" s="546"/>
      <c r="CW170" s="546"/>
      <c r="CX170" s="546"/>
      <c r="CY170" s="546"/>
      <c r="CZ170" s="546"/>
      <c r="DA170" s="546"/>
      <c r="DB170" s="546"/>
      <c r="DC170" s="546"/>
      <c r="DD170" s="546"/>
      <c r="DE170" s="546"/>
      <c r="DF170" s="546"/>
      <c r="DG170" s="546"/>
      <c r="DH170" s="546"/>
      <c r="DI170" s="546"/>
      <c r="DJ170" s="546"/>
      <c r="DK170" s="546"/>
      <c r="DL170" s="546"/>
      <c r="DM170" s="546"/>
      <c r="DN170" s="546"/>
      <c r="DO170" s="546"/>
      <c r="DP170" s="546"/>
      <c r="DQ170" s="546"/>
      <c r="DR170" s="546"/>
      <c r="DS170" s="546"/>
      <c r="DT170" s="546"/>
      <c r="DU170" s="546"/>
      <c r="DV170" s="546"/>
      <c r="DW170" s="546"/>
      <c r="DX170" s="546"/>
      <c r="DY170" s="546"/>
      <c r="DZ170" s="546"/>
      <c r="EA170" s="546"/>
      <c r="EB170" s="546"/>
      <c r="EC170" s="546"/>
      <c r="ED170" s="546"/>
      <c r="EE170" s="546"/>
      <c r="EF170" s="546"/>
      <c r="EG170" s="546"/>
      <c r="EH170" s="546"/>
      <c r="EI170" s="546"/>
      <c r="EJ170" s="546"/>
      <c r="EK170" s="546"/>
      <c r="EL170" s="546"/>
      <c r="EM170" s="546"/>
      <c r="EN170" s="546"/>
      <c r="EO170" s="546"/>
      <c r="EP170" s="546"/>
      <c r="EQ170" s="546"/>
      <c r="ER170" s="546"/>
      <c r="ES170" s="546"/>
      <c r="ET170" s="546"/>
      <c r="EU170" s="546"/>
      <c r="EV170" s="546"/>
      <c r="EW170" s="546"/>
      <c r="EX170" s="546"/>
      <c r="EY170" s="546"/>
      <c r="EZ170" s="546"/>
      <c r="FA170" s="546"/>
      <c r="FB170" s="546"/>
      <c r="FC170" s="546"/>
      <c r="FD170" s="546"/>
      <c r="FE170" s="546"/>
      <c r="FF170" s="546"/>
      <c r="FG170" s="546"/>
      <c r="FH170" s="546"/>
      <c r="FI170" s="546"/>
    </row>
    <row r="171" spans="6:165" ht="10.5">
      <c r="F171" s="546"/>
      <c r="G171" s="546"/>
      <c r="H171" s="546"/>
      <c r="I171" s="546"/>
      <c r="J171" s="546"/>
      <c r="K171" s="546"/>
      <c r="L171" s="546"/>
      <c r="M171" s="546"/>
      <c r="T171" s="546"/>
      <c r="U171" s="546"/>
      <c r="V171" s="546"/>
      <c r="W171" s="546"/>
      <c r="X171" s="546"/>
      <c r="Y171" s="546"/>
      <c r="Z171" s="546"/>
      <c r="AA171" s="546"/>
      <c r="AB171" s="546"/>
      <c r="AC171" s="546"/>
      <c r="AD171" s="546"/>
      <c r="AE171" s="546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546"/>
      <c r="BF171" s="546"/>
      <c r="BG171" s="546"/>
      <c r="BH171" s="546"/>
      <c r="BI171" s="546"/>
      <c r="BJ171" s="546"/>
      <c r="BK171" s="546"/>
      <c r="BL171" s="546"/>
      <c r="BM171" s="546"/>
      <c r="BN171" s="546"/>
      <c r="BO171" s="546"/>
      <c r="BP171" s="546"/>
      <c r="BQ171" s="546"/>
      <c r="BR171" s="546"/>
      <c r="BS171" s="546"/>
      <c r="BT171" s="546"/>
      <c r="BU171" s="546"/>
      <c r="BV171" s="546"/>
      <c r="BW171" s="546"/>
      <c r="BX171" s="546"/>
      <c r="BY171" s="546"/>
      <c r="BZ171" s="546"/>
      <c r="CA171" s="546"/>
      <c r="CB171" s="546"/>
      <c r="CC171" s="546"/>
      <c r="CD171" s="546"/>
      <c r="CE171" s="546"/>
      <c r="CF171" s="546"/>
      <c r="CG171" s="546"/>
      <c r="CH171" s="546"/>
      <c r="CI171" s="546"/>
      <c r="CJ171" s="546"/>
      <c r="CK171" s="546"/>
      <c r="CL171" s="546"/>
      <c r="CM171" s="546"/>
      <c r="CN171" s="546"/>
      <c r="CO171" s="546"/>
      <c r="CP171" s="546"/>
      <c r="CQ171" s="546"/>
      <c r="CR171" s="546"/>
      <c r="CS171" s="546"/>
      <c r="CT171" s="546"/>
      <c r="CU171" s="546"/>
      <c r="CV171" s="546"/>
      <c r="CW171" s="546"/>
      <c r="CX171" s="546"/>
      <c r="CY171" s="546"/>
      <c r="CZ171" s="546"/>
      <c r="DA171" s="546"/>
      <c r="DB171" s="546"/>
      <c r="DC171" s="546"/>
      <c r="DD171" s="546"/>
      <c r="DE171" s="546"/>
      <c r="DF171" s="546"/>
      <c r="DG171" s="546"/>
      <c r="DH171" s="546"/>
      <c r="DI171" s="546"/>
      <c r="DJ171" s="546"/>
      <c r="DK171" s="546"/>
      <c r="DL171" s="546"/>
      <c r="DM171" s="546"/>
      <c r="DN171" s="546"/>
      <c r="DO171" s="546"/>
      <c r="DP171" s="546"/>
      <c r="DQ171" s="546"/>
      <c r="DR171" s="546"/>
      <c r="DS171" s="546"/>
      <c r="DT171" s="546"/>
      <c r="DU171" s="546"/>
      <c r="DV171" s="546"/>
      <c r="DW171" s="546"/>
      <c r="DX171" s="546"/>
      <c r="DY171" s="546"/>
      <c r="DZ171" s="546"/>
      <c r="EA171" s="546"/>
      <c r="EB171" s="546"/>
      <c r="EC171" s="546"/>
      <c r="ED171" s="546"/>
      <c r="EE171" s="546"/>
      <c r="EF171" s="546"/>
      <c r="EG171" s="546"/>
      <c r="EH171" s="546"/>
      <c r="EI171" s="546"/>
      <c r="EJ171" s="546"/>
      <c r="EK171" s="546"/>
      <c r="EL171" s="546"/>
      <c r="EM171" s="546"/>
      <c r="EN171" s="546"/>
      <c r="EO171" s="546"/>
      <c r="EP171" s="546"/>
      <c r="EQ171" s="546"/>
      <c r="ER171" s="546"/>
      <c r="ES171" s="546"/>
      <c r="ET171" s="546"/>
      <c r="EU171" s="546"/>
      <c r="EV171" s="546"/>
      <c r="EW171" s="546"/>
      <c r="EX171" s="546"/>
      <c r="EY171" s="546"/>
      <c r="EZ171" s="546"/>
      <c r="FA171" s="546"/>
      <c r="FB171" s="546"/>
      <c r="FC171" s="546"/>
      <c r="FD171" s="546"/>
      <c r="FE171" s="546"/>
      <c r="FF171" s="546"/>
      <c r="FG171" s="546"/>
      <c r="FH171" s="546"/>
      <c r="FI171" s="546"/>
    </row>
    <row r="172" spans="6:165" ht="10.5">
      <c r="F172" s="546"/>
      <c r="G172" s="546"/>
      <c r="H172" s="546"/>
      <c r="I172" s="546"/>
      <c r="J172" s="546"/>
      <c r="K172" s="546"/>
      <c r="L172" s="546"/>
      <c r="M172" s="546"/>
      <c r="T172" s="546"/>
      <c r="U172" s="546"/>
      <c r="V172" s="546"/>
      <c r="W172" s="546"/>
      <c r="X172" s="546"/>
      <c r="Y172" s="546"/>
      <c r="Z172" s="546"/>
      <c r="AA172" s="546"/>
      <c r="AB172" s="546"/>
      <c r="AC172" s="546"/>
      <c r="AD172" s="546"/>
      <c r="AE172" s="546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267"/>
      <c r="BB172" s="267"/>
      <c r="BC172" s="267"/>
      <c r="BD172" s="267"/>
      <c r="BE172" s="546"/>
      <c r="BF172" s="546"/>
      <c r="BG172" s="546"/>
      <c r="BH172" s="546"/>
      <c r="BI172" s="546"/>
      <c r="BJ172" s="546"/>
      <c r="BK172" s="546"/>
      <c r="BL172" s="546"/>
      <c r="BM172" s="546"/>
      <c r="BN172" s="546"/>
      <c r="BO172" s="546"/>
      <c r="BP172" s="546"/>
      <c r="BQ172" s="546"/>
      <c r="BR172" s="546"/>
      <c r="BS172" s="546"/>
      <c r="BT172" s="546"/>
      <c r="BU172" s="546"/>
      <c r="BV172" s="546"/>
      <c r="BW172" s="546"/>
      <c r="BX172" s="546"/>
      <c r="BY172" s="546"/>
      <c r="BZ172" s="546"/>
      <c r="CA172" s="546"/>
      <c r="CB172" s="546"/>
      <c r="CC172" s="546"/>
      <c r="CD172" s="546"/>
      <c r="CE172" s="546"/>
      <c r="CF172" s="546"/>
      <c r="CG172" s="546"/>
      <c r="CH172" s="546"/>
      <c r="CI172" s="546"/>
      <c r="CJ172" s="546"/>
      <c r="CK172" s="546"/>
      <c r="CL172" s="546"/>
      <c r="CM172" s="546"/>
      <c r="CN172" s="546"/>
      <c r="CO172" s="546"/>
      <c r="CP172" s="546"/>
      <c r="CQ172" s="546"/>
      <c r="CR172" s="546"/>
      <c r="CS172" s="546"/>
      <c r="CT172" s="546"/>
      <c r="CU172" s="546"/>
      <c r="CV172" s="546"/>
      <c r="CW172" s="546"/>
      <c r="CX172" s="546"/>
      <c r="CY172" s="546"/>
      <c r="CZ172" s="546"/>
      <c r="DA172" s="546"/>
      <c r="DB172" s="546"/>
      <c r="DC172" s="546"/>
      <c r="DD172" s="546"/>
      <c r="DE172" s="546"/>
      <c r="DF172" s="546"/>
      <c r="DG172" s="546"/>
      <c r="DH172" s="546"/>
      <c r="DI172" s="546"/>
      <c r="DJ172" s="546"/>
      <c r="DK172" s="546"/>
      <c r="DL172" s="546"/>
      <c r="DM172" s="546"/>
      <c r="DN172" s="546"/>
      <c r="DO172" s="546"/>
      <c r="DP172" s="546"/>
      <c r="DQ172" s="546"/>
      <c r="DR172" s="546"/>
      <c r="DS172" s="546"/>
      <c r="DT172" s="546"/>
      <c r="DU172" s="546"/>
      <c r="DV172" s="546"/>
      <c r="DW172" s="546"/>
      <c r="DX172" s="546"/>
      <c r="DY172" s="546"/>
      <c r="DZ172" s="546"/>
      <c r="EA172" s="546"/>
      <c r="EB172" s="546"/>
      <c r="EC172" s="546"/>
      <c r="ED172" s="546"/>
      <c r="EE172" s="546"/>
      <c r="EF172" s="546"/>
      <c r="EG172" s="546"/>
      <c r="EH172" s="546"/>
      <c r="EI172" s="546"/>
      <c r="EJ172" s="546"/>
      <c r="EK172" s="546"/>
      <c r="EL172" s="546"/>
      <c r="EM172" s="546"/>
      <c r="EN172" s="546"/>
      <c r="EO172" s="546"/>
      <c r="EP172" s="546"/>
      <c r="EQ172" s="546"/>
      <c r="ER172" s="546"/>
      <c r="ES172" s="546"/>
      <c r="ET172" s="546"/>
      <c r="EU172" s="546"/>
      <c r="EV172" s="546"/>
      <c r="EW172" s="546"/>
      <c r="EX172" s="546"/>
      <c r="EY172" s="546"/>
      <c r="EZ172" s="546"/>
      <c r="FA172" s="546"/>
      <c r="FB172" s="546"/>
      <c r="FC172" s="546"/>
      <c r="FD172" s="546"/>
      <c r="FE172" s="546"/>
      <c r="FF172" s="546"/>
      <c r="FG172" s="546"/>
      <c r="FH172" s="546"/>
      <c r="FI172" s="546"/>
    </row>
    <row r="173" spans="6:165" ht="10.5">
      <c r="F173" s="546"/>
      <c r="G173" s="546"/>
      <c r="H173" s="546"/>
      <c r="I173" s="546"/>
      <c r="J173" s="546"/>
      <c r="K173" s="546"/>
      <c r="L173" s="546"/>
      <c r="M173" s="546"/>
      <c r="T173" s="546"/>
      <c r="U173" s="546"/>
      <c r="V173" s="546"/>
      <c r="W173" s="546"/>
      <c r="X173" s="546"/>
      <c r="Y173" s="546"/>
      <c r="Z173" s="546"/>
      <c r="AA173" s="546"/>
      <c r="AB173" s="546"/>
      <c r="AC173" s="546"/>
      <c r="AD173" s="546"/>
      <c r="AE173" s="546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546"/>
      <c r="BF173" s="546"/>
      <c r="BG173" s="546"/>
      <c r="BH173" s="546"/>
      <c r="BI173" s="546"/>
      <c r="BJ173" s="546"/>
      <c r="BK173" s="546"/>
      <c r="BL173" s="546"/>
      <c r="BM173" s="546"/>
      <c r="BN173" s="546"/>
      <c r="BO173" s="546"/>
      <c r="BP173" s="546"/>
      <c r="BQ173" s="546"/>
      <c r="BR173" s="546"/>
      <c r="BS173" s="546"/>
      <c r="BT173" s="546"/>
      <c r="BU173" s="546"/>
      <c r="BV173" s="546"/>
      <c r="BW173" s="546"/>
      <c r="BX173" s="546"/>
      <c r="BY173" s="546"/>
      <c r="BZ173" s="546"/>
      <c r="CA173" s="546"/>
      <c r="CB173" s="546"/>
      <c r="CC173" s="546"/>
      <c r="CD173" s="546"/>
      <c r="CE173" s="546"/>
      <c r="CF173" s="546"/>
      <c r="CG173" s="546"/>
      <c r="CH173" s="546"/>
      <c r="CI173" s="546"/>
      <c r="CJ173" s="546"/>
      <c r="CK173" s="546"/>
      <c r="CL173" s="546"/>
      <c r="CM173" s="546"/>
      <c r="CN173" s="546"/>
      <c r="CO173" s="546"/>
      <c r="CP173" s="546"/>
      <c r="CQ173" s="546"/>
      <c r="CR173" s="546"/>
      <c r="CS173" s="546"/>
      <c r="CT173" s="546"/>
      <c r="CU173" s="546"/>
      <c r="CV173" s="546"/>
      <c r="CW173" s="546"/>
      <c r="CX173" s="546"/>
      <c r="CY173" s="546"/>
      <c r="CZ173" s="546"/>
      <c r="DA173" s="546"/>
      <c r="DB173" s="546"/>
      <c r="DC173" s="546"/>
      <c r="DD173" s="546"/>
      <c r="DE173" s="546"/>
      <c r="DF173" s="546"/>
      <c r="DG173" s="546"/>
      <c r="DH173" s="546"/>
      <c r="DI173" s="546"/>
      <c r="DJ173" s="546"/>
      <c r="DK173" s="546"/>
      <c r="DL173" s="546"/>
      <c r="DM173" s="546"/>
      <c r="DN173" s="546"/>
      <c r="DO173" s="546"/>
      <c r="DP173" s="546"/>
      <c r="DQ173" s="546"/>
      <c r="DR173" s="546"/>
      <c r="DS173" s="546"/>
      <c r="DT173" s="546"/>
      <c r="DU173" s="546"/>
      <c r="DV173" s="546"/>
      <c r="DW173" s="546"/>
      <c r="DX173" s="546"/>
      <c r="DY173" s="546"/>
      <c r="DZ173" s="546"/>
      <c r="EA173" s="546"/>
      <c r="EB173" s="546"/>
      <c r="EC173" s="546"/>
      <c r="ED173" s="546"/>
      <c r="EE173" s="546"/>
      <c r="EF173" s="546"/>
      <c r="EG173" s="546"/>
      <c r="EH173" s="546"/>
      <c r="EI173" s="546"/>
      <c r="EJ173" s="546"/>
      <c r="EK173" s="546"/>
      <c r="EL173" s="546"/>
      <c r="EM173" s="546"/>
      <c r="EN173" s="546"/>
      <c r="EO173" s="546"/>
      <c r="EP173" s="546"/>
      <c r="EQ173" s="546"/>
      <c r="ER173" s="546"/>
      <c r="ES173" s="546"/>
      <c r="ET173" s="546"/>
      <c r="EU173" s="546"/>
      <c r="EV173" s="546"/>
      <c r="EW173" s="546"/>
      <c r="EX173" s="546"/>
      <c r="EY173" s="546"/>
      <c r="EZ173" s="546"/>
      <c r="FA173" s="546"/>
      <c r="FB173" s="546"/>
      <c r="FC173" s="546"/>
      <c r="FD173" s="546"/>
      <c r="FE173" s="546"/>
      <c r="FF173" s="546"/>
      <c r="FG173" s="546"/>
      <c r="FH173" s="546"/>
      <c r="FI173" s="546"/>
    </row>
    <row r="174" spans="6:165" ht="10.5">
      <c r="F174" s="546"/>
      <c r="G174" s="546"/>
      <c r="H174" s="546"/>
      <c r="I174" s="546"/>
      <c r="J174" s="546"/>
      <c r="K174" s="546"/>
      <c r="L174" s="546"/>
      <c r="M174" s="546"/>
      <c r="T174" s="546"/>
      <c r="U174" s="546"/>
      <c r="V174" s="546"/>
      <c r="W174" s="546"/>
      <c r="X174" s="546"/>
      <c r="Y174" s="546"/>
      <c r="Z174" s="546"/>
      <c r="AA174" s="546"/>
      <c r="AB174" s="546"/>
      <c r="AC174" s="546"/>
      <c r="AD174" s="546"/>
      <c r="AE174" s="546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546"/>
      <c r="BF174" s="546"/>
      <c r="BG174" s="546"/>
      <c r="BH174" s="546"/>
      <c r="BI174" s="546"/>
      <c r="BJ174" s="546"/>
      <c r="BK174" s="546"/>
      <c r="BL174" s="546"/>
      <c r="BM174" s="546"/>
      <c r="BN174" s="546"/>
      <c r="BO174" s="546"/>
      <c r="BP174" s="546"/>
      <c r="BQ174" s="546"/>
      <c r="BR174" s="546"/>
      <c r="BS174" s="546"/>
      <c r="BT174" s="546"/>
      <c r="BU174" s="546"/>
      <c r="BV174" s="546"/>
      <c r="BW174" s="546"/>
      <c r="BX174" s="546"/>
      <c r="BY174" s="546"/>
      <c r="BZ174" s="546"/>
      <c r="CA174" s="546"/>
      <c r="CB174" s="546"/>
      <c r="CC174" s="546"/>
      <c r="CD174" s="546"/>
      <c r="CE174" s="546"/>
      <c r="CF174" s="546"/>
      <c r="CG174" s="546"/>
      <c r="CH174" s="546"/>
      <c r="CI174" s="546"/>
      <c r="CJ174" s="546"/>
      <c r="CK174" s="546"/>
      <c r="CL174" s="546"/>
      <c r="CM174" s="546"/>
      <c r="CN174" s="546"/>
      <c r="CO174" s="546"/>
      <c r="CP174" s="546"/>
      <c r="CQ174" s="546"/>
      <c r="CR174" s="546"/>
      <c r="CS174" s="546"/>
      <c r="CT174" s="546"/>
      <c r="CU174" s="546"/>
      <c r="CV174" s="546"/>
      <c r="CW174" s="546"/>
      <c r="CX174" s="546"/>
      <c r="CY174" s="546"/>
      <c r="CZ174" s="546"/>
      <c r="DA174" s="546"/>
      <c r="DB174" s="546"/>
      <c r="DC174" s="546"/>
      <c r="DD174" s="546"/>
      <c r="DE174" s="546"/>
      <c r="DF174" s="546"/>
      <c r="DG174" s="546"/>
      <c r="DH174" s="546"/>
      <c r="DI174" s="546"/>
      <c r="DJ174" s="546"/>
      <c r="DK174" s="546"/>
      <c r="DL174" s="546"/>
      <c r="DM174" s="546"/>
      <c r="DN174" s="546"/>
      <c r="DO174" s="546"/>
      <c r="DP174" s="546"/>
      <c r="DQ174" s="546"/>
      <c r="DR174" s="546"/>
      <c r="DS174" s="546"/>
      <c r="DT174" s="546"/>
      <c r="DU174" s="546"/>
      <c r="DV174" s="546"/>
      <c r="DW174" s="546"/>
      <c r="DX174" s="546"/>
      <c r="DY174" s="546"/>
      <c r="DZ174" s="546"/>
      <c r="EA174" s="546"/>
      <c r="EB174" s="546"/>
      <c r="EC174" s="546"/>
      <c r="ED174" s="546"/>
      <c r="EE174" s="546"/>
      <c r="EF174" s="546"/>
      <c r="EG174" s="546"/>
      <c r="EH174" s="546"/>
      <c r="EI174" s="546"/>
      <c r="EJ174" s="546"/>
      <c r="EK174" s="546"/>
      <c r="EL174" s="546"/>
      <c r="EM174" s="546"/>
      <c r="EN174" s="546"/>
      <c r="EO174" s="546"/>
      <c r="EP174" s="546"/>
      <c r="EQ174" s="546"/>
      <c r="ER174" s="546"/>
      <c r="ES174" s="546"/>
      <c r="ET174" s="546"/>
      <c r="EU174" s="546"/>
      <c r="EV174" s="546"/>
      <c r="EW174" s="546"/>
      <c r="EX174" s="546"/>
      <c r="EY174" s="546"/>
      <c r="EZ174" s="546"/>
      <c r="FA174" s="546"/>
      <c r="FB174" s="546"/>
      <c r="FC174" s="546"/>
      <c r="FD174" s="546"/>
      <c r="FE174" s="546"/>
      <c r="FF174" s="546"/>
      <c r="FG174" s="546"/>
      <c r="FH174" s="546"/>
      <c r="FI174" s="546"/>
    </row>
    <row r="175" spans="6:165" ht="10.5">
      <c r="F175" s="546"/>
      <c r="G175" s="546"/>
      <c r="H175" s="546"/>
      <c r="I175" s="546"/>
      <c r="J175" s="546"/>
      <c r="K175" s="546"/>
      <c r="L175" s="546"/>
      <c r="M175" s="546"/>
      <c r="T175" s="546"/>
      <c r="U175" s="546"/>
      <c r="V175" s="546"/>
      <c r="W175" s="546"/>
      <c r="X175" s="546"/>
      <c r="Y175" s="546"/>
      <c r="Z175" s="546"/>
      <c r="AA175" s="546"/>
      <c r="AB175" s="546"/>
      <c r="AC175" s="546"/>
      <c r="AD175" s="546"/>
      <c r="AE175" s="546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546"/>
      <c r="BF175" s="546"/>
      <c r="BG175" s="546"/>
      <c r="BH175" s="546"/>
      <c r="BI175" s="546"/>
      <c r="BJ175" s="546"/>
      <c r="BK175" s="546"/>
      <c r="BL175" s="546"/>
      <c r="BM175" s="546"/>
      <c r="BN175" s="546"/>
      <c r="BO175" s="546"/>
      <c r="BP175" s="546"/>
      <c r="BQ175" s="546"/>
      <c r="BR175" s="546"/>
      <c r="BS175" s="546"/>
      <c r="BT175" s="546"/>
      <c r="BU175" s="546"/>
      <c r="BV175" s="546"/>
      <c r="BW175" s="546"/>
      <c r="BX175" s="546"/>
      <c r="BY175" s="546"/>
      <c r="BZ175" s="546"/>
      <c r="CA175" s="546"/>
      <c r="CB175" s="546"/>
      <c r="CC175" s="546"/>
      <c r="CD175" s="546"/>
      <c r="CE175" s="546"/>
      <c r="CF175" s="546"/>
      <c r="CG175" s="546"/>
      <c r="CH175" s="546"/>
      <c r="CI175" s="546"/>
      <c r="CJ175" s="546"/>
      <c r="CK175" s="546"/>
      <c r="CL175" s="546"/>
      <c r="CM175" s="546"/>
      <c r="CN175" s="546"/>
      <c r="CO175" s="546"/>
      <c r="CP175" s="546"/>
      <c r="CQ175" s="546"/>
      <c r="CR175" s="546"/>
      <c r="CS175" s="546"/>
      <c r="CT175" s="546"/>
      <c r="CU175" s="546"/>
      <c r="CV175" s="546"/>
      <c r="CW175" s="546"/>
      <c r="CX175" s="546"/>
      <c r="CY175" s="546"/>
      <c r="CZ175" s="546"/>
      <c r="DA175" s="546"/>
      <c r="DB175" s="546"/>
      <c r="DC175" s="546"/>
      <c r="DD175" s="546"/>
      <c r="DE175" s="546"/>
      <c r="DF175" s="546"/>
      <c r="DG175" s="546"/>
      <c r="DH175" s="546"/>
      <c r="DI175" s="546"/>
      <c r="DJ175" s="546"/>
      <c r="DK175" s="546"/>
      <c r="DL175" s="546"/>
      <c r="DM175" s="546"/>
      <c r="DN175" s="546"/>
      <c r="DO175" s="546"/>
      <c r="DP175" s="546"/>
      <c r="DQ175" s="546"/>
      <c r="DR175" s="546"/>
      <c r="DS175" s="546"/>
      <c r="DT175" s="546"/>
      <c r="DU175" s="546"/>
      <c r="DV175" s="546"/>
      <c r="DW175" s="546"/>
      <c r="DX175" s="546"/>
      <c r="DY175" s="546"/>
      <c r="DZ175" s="546"/>
      <c r="EA175" s="546"/>
      <c r="EB175" s="546"/>
      <c r="EC175" s="546"/>
      <c r="ED175" s="546"/>
      <c r="EE175" s="546"/>
      <c r="EF175" s="546"/>
      <c r="EG175" s="546"/>
      <c r="EH175" s="546"/>
      <c r="EI175" s="546"/>
      <c r="EJ175" s="546"/>
      <c r="EK175" s="546"/>
      <c r="EL175" s="546"/>
      <c r="EM175" s="546"/>
      <c r="EN175" s="546"/>
      <c r="EO175" s="546"/>
      <c r="EP175" s="546"/>
      <c r="EQ175" s="546"/>
      <c r="ER175" s="546"/>
      <c r="ES175" s="546"/>
      <c r="ET175" s="546"/>
      <c r="EU175" s="546"/>
      <c r="EV175" s="546"/>
      <c r="EW175" s="546"/>
      <c r="EX175" s="546"/>
      <c r="EY175" s="546"/>
      <c r="EZ175" s="546"/>
      <c r="FA175" s="546"/>
      <c r="FB175" s="546"/>
      <c r="FC175" s="546"/>
      <c r="FD175" s="546"/>
      <c r="FE175" s="546"/>
      <c r="FF175" s="546"/>
      <c r="FG175" s="546"/>
      <c r="FH175" s="546"/>
      <c r="FI175" s="546"/>
    </row>
    <row r="176" spans="6:165" ht="10.5">
      <c r="F176" s="546"/>
      <c r="G176" s="546"/>
      <c r="H176" s="546"/>
      <c r="I176" s="546"/>
      <c r="J176" s="546"/>
      <c r="K176" s="546"/>
      <c r="L176" s="546"/>
      <c r="M176" s="546"/>
      <c r="T176" s="546"/>
      <c r="U176" s="546"/>
      <c r="V176" s="546"/>
      <c r="W176" s="546"/>
      <c r="X176" s="546"/>
      <c r="Y176" s="546"/>
      <c r="Z176" s="546"/>
      <c r="AA176" s="546"/>
      <c r="AB176" s="546"/>
      <c r="AC176" s="546"/>
      <c r="AD176" s="546"/>
      <c r="AE176" s="546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546"/>
      <c r="BF176" s="546"/>
      <c r="BG176" s="546"/>
      <c r="BH176" s="546"/>
      <c r="BI176" s="546"/>
      <c r="BJ176" s="546"/>
      <c r="BK176" s="546"/>
      <c r="BL176" s="546"/>
      <c r="BM176" s="546"/>
      <c r="BN176" s="546"/>
      <c r="BO176" s="546"/>
      <c r="BP176" s="546"/>
      <c r="BQ176" s="546"/>
      <c r="BR176" s="546"/>
      <c r="BS176" s="546"/>
      <c r="BT176" s="546"/>
      <c r="BU176" s="546"/>
      <c r="BV176" s="546"/>
      <c r="BW176" s="546"/>
      <c r="BX176" s="546"/>
      <c r="BY176" s="546"/>
      <c r="BZ176" s="546"/>
      <c r="CA176" s="546"/>
      <c r="CB176" s="546"/>
      <c r="CC176" s="546"/>
      <c r="CD176" s="546"/>
      <c r="CE176" s="546"/>
      <c r="CF176" s="546"/>
      <c r="CG176" s="546"/>
      <c r="CH176" s="546"/>
      <c r="CI176" s="546"/>
      <c r="CJ176" s="546"/>
      <c r="CK176" s="546"/>
      <c r="CL176" s="546"/>
      <c r="CM176" s="546"/>
      <c r="CN176" s="546"/>
      <c r="CO176" s="546"/>
      <c r="CP176" s="546"/>
      <c r="CQ176" s="546"/>
      <c r="CR176" s="546"/>
      <c r="CS176" s="546"/>
      <c r="CT176" s="546"/>
      <c r="CU176" s="546"/>
      <c r="CV176" s="546"/>
      <c r="CW176" s="546"/>
      <c r="CX176" s="546"/>
      <c r="CY176" s="546"/>
      <c r="CZ176" s="546"/>
      <c r="DA176" s="546"/>
      <c r="DB176" s="546"/>
      <c r="DC176" s="546"/>
      <c r="DD176" s="546"/>
      <c r="DE176" s="546"/>
      <c r="DF176" s="546"/>
      <c r="DG176" s="546"/>
      <c r="DH176" s="546"/>
      <c r="DI176" s="546"/>
      <c r="DJ176" s="546"/>
      <c r="DK176" s="546"/>
      <c r="DL176" s="546"/>
      <c r="DM176" s="546"/>
      <c r="DN176" s="546"/>
      <c r="DO176" s="546"/>
      <c r="DP176" s="546"/>
      <c r="DQ176" s="546"/>
      <c r="DR176" s="546"/>
      <c r="DS176" s="546"/>
      <c r="DT176" s="546"/>
      <c r="DU176" s="546"/>
      <c r="DV176" s="546"/>
      <c r="DW176" s="546"/>
      <c r="DX176" s="546"/>
      <c r="DY176" s="546"/>
      <c r="DZ176" s="546"/>
      <c r="EA176" s="546"/>
      <c r="EB176" s="546"/>
      <c r="EC176" s="546"/>
      <c r="ED176" s="546"/>
      <c r="EE176" s="546"/>
      <c r="EF176" s="546"/>
      <c r="EG176" s="546"/>
      <c r="EH176" s="546"/>
      <c r="EI176" s="546"/>
      <c r="EJ176" s="546"/>
      <c r="EK176" s="546"/>
      <c r="EL176" s="546"/>
      <c r="EM176" s="546"/>
      <c r="EN176" s="546"/>
      <c r="EO176" s="546"/>
      <c r="EP176" s="546"/>
      <c r="EQ176" s="546"/>
      <c r="ER176" s="546"/>
      <c r="ES176" s="546"/>
      <c r="ET176" s="546"/>
      <c r="EU176" s="546"/>
      <c r="EV176" s="546"/>
      <c r="EW176" s="546"/>
      <c r="EX176" s="546"/>
      <c r="EY176" s="546"/>
      <c r="EZ176" s="546"/>
      <c r="FA176" s="546"/>
      <c r="FB176" s="546"/>
      <c r="FC176" s="546"/>
      <c r="FD176" s="546"/>
      <c r="FE176" s="546"/>
      <c r="FF176" s="546"/>
      <c r="FG176" s="546"/>
      <c r="FH176" s="546"/>
      <c r="FI176" s="546"/>
    </row>
    <row r="177" spans="6:165" ht="10.5">
      <c r="F177" s="546"/>
      <c r="G177" s="546"/>
      <c r="H177" s="546"/>
      <c r="I177" s="546"/>
      <c r="J177" s="546"/>
      <c r="K177" s="546"/>
      <c r="L177" s="546"/>
      <c r="M177" s="546"/>
      <c r="T177" s="546"/>
      <c r="U177" s="546"/>
      <c r="V177" s="546"/>
      <c r="W177" s="546"/>
      <c r="X177" s="546"/>
      <c r="Y177" s="546"/>
      <c r="Z177" s="546"/>
      <c r="AA177" s="546"/>
      <c r="AB177" s="546"/>
      <c r="AC177" s="546"/>
      <c r="AD177" s="546"/>
      <c r="AE177" s="546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546"/>
      <c r="BF177" s="546"/>
      <c r="BG177" s="546"/>
      <c r="BH177" s="546"/>
      <c r="BI177" s="546"/>
      <c r="BJ177" s="546"/>
      <c r="BK177" s="546"/>
      <c r="BL177" s="546"/>
      <c r="BM177" s="546"/>
      <c r="BN177" s="546"/>
      <c r="BO177" s="546"/>
      <c r="BP177" s="546"/>
      <c r="BQ177" s="546"/>
      <c r="BR177" s="546"/>
      <c r="BS177" s="546"/>
      <c r="BT177" s="546"/>
      <c r="BU177" s="546"/>
      <c r="BV177" s="546"/>
      <c r="BW177" s="546"/>
      <c r="BX177" s="546"/>
      <c r="BY177" s="546"/>
      <c r="BZ177" s="546"/>
      <c r="CA177" s="546"/>
      <c r="CB177" s="546"/>
      <c r="CC177" s="546"/>
      <c r="CD177" s="546"/>
      <c r="CE177" s="546"/>
      <c r="CF177" s="546"/>
      <c r="CG177" s="546"/>
      <c r="CH177" s="546"/>
      <c r="CI177" s="546"/>
      <c r="CJ177" s="546"/>
      <c r="CK177" s="546"/>
      <c r="CL177" s="546"/>
      <c r="CM177" s="546"/>
      <c r="CN177" s="546"/>
      <c r="CO177" s="546"/>
      <c r="CP177" s="546"/>
      <c r="CQ177" s="546"/>
      <c r="CR177" s="546"/>
      <c r="CS177" s="546"/>
      <c r="CT177" s="546"/>
      <c r="CU177" s="546"/>
      <c r="CV177" s="546"/>
      <c r="CW177" s="546"/>
      <c r="CX177" s="546"/>
      <c r="CY177" s="546"/>
      <c r="CZ177" s="546"/>
      <c r="DA177" s="546"/>
      <c r="DB177" s="546"/>
      <c r="DC177" s="546"/>
      <c r="DD177" s="546"/>
      <c r="DE177" s="546"/>
      <c r="DF177" s="546"/>
      <c r="DG177" s="546"/>
      <c r="DH177" s="546"/>
      <c r="DI177" s="546"/>
      <c r="DJ177" s="546"/>
      <c r="DK177" s="546"/>
      <c r="DL177" s="546"/>
      <c r="DM177" s="546"/>
      <c r="DN177" s="546"/>
      <c r="DO177" s="546"/>
      <c r="DP177" s="546"/>
      <c r="DQ177" s="546"/>
      <c r="DR177" s="546"/>
      <c r="DS177" s="546"/>
      <c r="DT177" s="546"/>
      <c r="DU177" s="546"/>
      <c r="DV177" s="546"/>
      <c r="DW177" s="546"/>
      <c r="DX177" s="546"/>
      <c r="DY177" s="546"/>
      <c r="DZ177" s="546"/>
      <c r="EA177" s="546"/>
      <c r="EB177" s="546"/>
      <c r="EC177" s="546"/>
      <c r="ED177" s="546"/>
      <c r="EE177" s="546"/>
      <c r="EF177" s="546"/>
      <c r="EG177" s="546"/>
      <c r="EH177" s="546"/>
      <c r="EI177" s="546"/>
      <c r="EJ177" s="546"/>
      <c r="EK177" s="546"/>
      <c r="EL177" s="546"/>
      <c r="EM177" s="546"/>
      <c r="EN177" s="546"/>
      <c r="EO177" s="546"/>
      <c r="EP177" s="546"/>
      <c r="EQ177" s="546"/>
      <c r="ER177" s="546"/>
      <c r="ES177" s="546"/>
      <c r="ET177" s="546"/>
      <c r="EU177" s="546"/>
      <c r="EV177" s="546"/>
      <c r="EW177" s="546"/>
      <c r="EX177" s="546"/>
      <c r="EY177" s="546"/>
      <c r="EZ177" s="546"/>
      <c r="FA177" s="546"/>
      <c r="FB177" s="546"/>
      <c r="FC177" s="546"/>
      <c r="FD177" s="546"/>
      <c r="FE177" s="546"/>
      <c r="FF177" s="546"/>
      <c r="FG177" s="546"/>
      <c r="FH177" s="546"/>
      <c r="FI177" s="546"/>
    </row>
    <row r="178" spans="6:165" ht="10.5">
      <c r="F178" s="546"/>
      <c r="G178" s="546"/>
      <c r="H178" s="546"/>
      <c r="I178" s="546"/>
      <c r="J178" s="546"/>
      <c r="K178" s="546"/>
      <c r="L178" s="546"/>
      <c r="M178" s="546"/>
      <c r="T178" s="546"/>
      <c r="U178" s="546"/>
      <c r="V178" s="546"/>
      <c r="W178" s="546"/>
      <c r="X178" s="546"/>
      <c r="Y178" s="546"/>
      <c r="Z178" s="546"/>
      <c r="AA178" s="546"/>
      <c r="AB178" s="546"/>
      <c r="AC178" s="546"/>
      <c r="AD178" s="546"/>
      <c r="AE178" s="546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546"/>
      <c r="BF178" s="546"/>
      <c r="BG178" s="546"/>
      <c r="BH178" s="546"/>
      <c r="BI178" s="546"/>
      <c r="BJ178" s="546"/>
      <c r="BK178" s="546"/>
      <c r="BL178" s="546"/>
      <c r="BM178" s="546"/>
      <c r="BN178" s="546"/>
      <c r="BO178" s="546"/>
      <c r="BP178" s="546"/>
      <c r="BQ178" s="546"/>
      <c r="BR178" s="546"/>
      <c r="BS178" s="546"/>
      <c r="BT178" s="546"/>
      <c r="BU178" s="546"/>
      <c r="BV178" s="546"/>
      <c r="BW178" s="546"/>
      <c r="BX178" s="546"/>
      <c r="BY178" s="546"/>
      <c r="BZ178" s="546"/>
      <c r="CA178" s="546"/>
      <c r="CB178" s="546"/>
      <c r="CC178" s="546"/>
      <c r="CD178" s="546"/>
      <c r="CE178" s="546"/>
      <c r="CF178" s="546"/>
      <c r="CG178" s="546"/>
      <c r="CH178" s="546"/>
      <c r="CI178" s="546"/>
      <c r="CJ178" s="546"/>
      <c r="CK178" s="546"/>
      <c r="CL178" s="546"/>
      <c r="CM178" s="546"/>
      <c r="CN178" s="546"/>
      <c r="CO178" s="546"/>
      <c r="CP178" s="546"/>
      <c r="CQ178" s="546"/>
      <c r="CR178" s="546"/>
      <c r="CS178" s="546"/>
      <c r="CT178" s="546"/>
      <c r="CU178" s="546"/>
      <c r="CV178" s="546"/>
      <c r="CW178" s="546"/>
      <c r="CX178" s="546"/>
      <c r="CY178" s="546"/>
      <c r="CZ178" s="546"/>
      <c r="DA178" s="546"/>
      <c r="DB178" s="546"/>
      <c r="DC178" s="546"/>
      <c r="DD178" s="546"/>
      <c r="DE178" s="546"/>
      <c r="DF178" s="546"/>
      <c r="DG178" s="546"/>
      <c r="DH178" s="546"/>
      <c r="DI178" s="546"/>
      <c r="DJ178" s="546"/>
      <c r="DK178" s="546"/>
      <c r="DL178" s="546"/>
      <c r="DM178" s="546"/>
      <c r="DN178" s="546"/>
      <c r="DO178" s="546"/>
      <c r="DP178" s="546"/>
      <c r="DQ178" s="546"/>
      <c r="DR178" s="546"/>
      <c r="DS178" s="546"/>
      <c r="DT178" s="546"/>
      <c r="DU178" s="546"/>
      <c r="DV178" s="546"/>
      <c r="DW178" s="546"/>
      <c r="DX178" s="546"/>
      <c r="DY178" s="546"/>
      <c r="DZ178" s="546"/>
      <c r="EA178" s="546"/>
      <c r="EB178" s="546"/>
      <c r="EC178" s="546"/>
      <c r="ED178" s="546"/>
      <c r="EE178" s="546"/>
      <c r="EF178" s="546"/>
      <c r="EG178" s="546"/>
      <c r="EH178" s="546"/>
      <c r="EI178" s="546"/>
      <c r="EJ178" s="546"/>
      <c r="EK178" s="546"/>
      <c r="EL178" s="546"/>
      <c r="EM178" s="546"/>
      <c r="EN178" s="546"/>
      <c r="EO178" s="546"/>
      <c r="EP178" s="546"/>
      <c r="EQ178" s="546"/>
      <c r="ER178" s="546"/>
      <c r="ES178" s="546"/>
      <c r="ET178" s="546"/>
      <c r="EU178" s="546"/>
      <c r="EV178" s="546"/>
      <c r="EW178" s="546"/>
      <c r="EX178" s="546"/>
      <c r="EY178" s="546"/>
      <c r="EZ178" s="546"/>
      <c r="FA178" s="546"/>
      <c r="FB178" s="546"/>
      <c r="FC178" s="546"/>
      <c r="FD178" s="546"/>
      <c r="FE178" s="546"/>
      <c r="FF178" s="546"/>
      <c r="FG178" s="546"/>
      <c r="FH178" s="546"/>
      <c r="FI178" s="546"/>
    </row>
    <row r="179" spans="6:165" ht="10.5">
      <c r="F179" s="546"/>
      <c r="G179" s="546"/>
      <c r="H179" s="546"/>
      <c r="I179" s="546"/>
      <c r="J179" s="546"/>
      <c r="K179" s="546"/>
      <c r="L179" s="546"/>
      <c r="M179" s="546"/>
      <c r="T179" s="546"/>
      <c r="U179" s="546"/>
      <c r="V179" s="546"/>
      <c r="W179" s="546"/>
      <c r="X179" s="546"/>
      <c r="Y179" s="546"/>
      <c r="Z179" s="546"/>
      <c r="AA179" s="546"/>
      <c r="AB179" s="546"/>
      <c r="AC179" s="546"/>
      <c r="AD179" s="546"/>
      <c r="AE179" s="546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546"/>
      <c r="BF179" s="546"/>
      <c r="BG179" s="546"/>
      <c r="BH179" s="546"/>
      <c r="BI179" s="546"/>
      <c r="BJ179" s="546"/>
      <c r="BK179" s="546"/>
      <c r="BL179" s="546"/>
      <c r="BM179" s="546"/>
      <c r="BN179" s="546"/>
      <c r="BO179" s="546"/>
      <c r="BP179" s="546"/>
      <c r="BQ179" s="546"/>
      <c r="BR179" s="546"/>
      <c r="BS179" s="546"/>
      <c r="BT179" s="546"/>
      <c r="BU179" s="546"/>
      <c r="BV179" s="546"/>
      <c r="BW179" s="546"/>
      <c r="BX179" s="546"/>
      <c r="BY179" s="546"/>
      <c r="BZ179" s="546"/>
      <c r="CA179" s="546"/>
      <c r="CB179" s="546"/>
      <c r="CC179" s="546"/>
      <c r="CD179" s="546"/>
      <c r="CE179" s="546"/>
      <c r="CF179" s="546"/>
      <c r="CG179" s="546"/>
      <c r="CH179" s="546"/>
      <c r="CI179" s="546"/>
      <c r="CJ179" s="546"/>
      <c r="CK179" s="546"/>
      <c r="CL179" s="546"/>
      <c r="CM179" s="546"/>
      <c r="CN179" s="546"/>
      <c r="CO179" s="546"/>
      <c r="CP179" s="546"/>
      <c r="CQ179" s="546"/>
      <c r="CR179" s="546"/>
      <c r="CS179" s="546"/>
      <c r="CT179" s="546"/>
      <c r="CU179" s="546"/>
      <c r="CV179" s="546"/>
      <c r="CW179" s="546"/>
      <c r="CX179" s="546"/>
      <c r="CY179" s="546"/>
      <c r="CZ179" s="546"/>
      <c r="DA179" s="546"/>
      <c r="DB179" s="546"/>
      <c r="DC179" s="546"/>
      <c r="DD179" s="546"/>
      <c r="DE179" s="546"/>
      <c r="DF179" s="546"/>
      <c r="DG179" s="546"/>
      <c r="DH179" s="546"/>
      <c r="DI179" s="546"/>
      <c r="DJ179" s="546"/>
      <c r="DK179" s="546"/>
      <c r="DL179" s="546"/>
      <c r="DM179" s="546"/>
      <c r="DN179" s="546"/>
      <c r="DO179" s="546"/>
      <c r="DP179" s="546"/>
      <c r="DQ179" s="546"/>
      <c r="DR179" s="546"/>
      <c r="DS179" s="546"/>
      <c r="DT179" s="546"/>
      <c r="DU179" s="546"/>
      <c r="DV179" s="546"/>
      <c r="DW179" s="546"/>
      <c r="DX179" s="546"/>
      <c r="DY179" s="546"/>
      <c r="DZ179" s="546"/>
      <c r="EA179" s="546"/>
      <c r="EB179" s="546"/>
      <c r="EC179" s="546"/>
      <c r="ED179" s="546"/>
      <c r="EE179" s="546"/>
      <c r="EF179" s="546"/>
      <c r="EG179" s="546"/>
      <c r="EH179" s="546"/>
      <c r="EI179" s="546"/>
      <c r="EJ179" s="546"/>
      <c r="EK179" s="546"/>
      <c r="EL179" s="546"/>
      <c r="EM179" s="546"/>
      <c r="EN179" s="546"/>
      <c r="EO179" s="546"/>
      <c r="EP179" s="546"/>
      <c r="EQ179" s="546"/>
      <c r="ER179" s="546"/>
      <c r="ES179" s="546"/>
      <c r="ET179" s="546"/>
      <c r="EU179" s="546"/>
      <c r="EV179" s="546"/>
      <c r="EW179" s="546"/>
      <c r="EX179" s="546"/>
      <c r="EY179" s="546"/>
      <c r="EZ179" s="546"/>
      <c r="FA179" s="546"/>
      <c r="FB179" s="546"/>
      <c r="FC179" s="546"/>
      <c r="FD179" s="546"/>
      <c r="FE179" s="546"/>
      <c r="FF179" s="546"/>
      <c r="FG179" s="546"/>
      <c r="FH179" s="546"/>
      <c r="FI179" s="546"/>
    </row>
    <row r="180" spans="6:165" ht="10.5">
      <c r="F180" s="546"/>
      <c r="G180" s="546"/>
      <c r="H180" s="546"/>
      <c r="I180" s="546"/>
      <c r="J180" s="546"/>
      <c r="K180" s="546"/>
      <c r="L180" s="546"/>
      <c r="M180" s="546"/>
      <c r="T180" s="546"/>
      <c r="U180" s="546"/>
      <c r="V180" s="546"/>
      <c r="W180" s="546"/>
      <c r="X180" s="546"/>
      <c r="Y180" s="546"/>
      <c r="Z180" s="546"/>
      <c r="AA180" s="546"/>
      <c r="AB180" s="546"/>
      <c r="AC180" s="546"/>
      <c r="AD180" s="546"/>
      <c r="AE180" s="546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546"/>
      <c r="BF180" s="546"/>
      <c r="BG180" s="546"/>
      <c r="BH180" s="546"/>
      <c r="BI180" s="546"/>
      <c r="BJ180" s="546"/>
      <c r="BK180" s="546"/>
      <c r="BL180" s="546"/>
      <c r="BM180" s="546"/>
      <c r="BN180" s="546"/>
      <c r="BO180" s="546"/>
      <c r="BP180" s="546"/>
      <c r="BQ180" s="546"/>
      <c r="BR180" s="546"/>
      <c r="BS180" s="546"/>
      <c r="BT180" s="546"/>
      <c r="BU180" s="546"/>
      <c r="BV180" s="546"/>
      <c r="BW180" s="546"/>
      <c r="BX180" s="546"/>
      <c r="BY180" s="546"/>
      <c r="BZ180" s="546"/>
      <c r="CA180" s="546"/>
      <c r="CB180" s="546"/>
      <c r="CC180" s="546"/>
      <c r="CD180" s="546"/>
      <c r="CE180" s="546"/>
      <c r="CF180" s="546"/>
      <c r="CG180" s="546"/>
      <c r="CH180" s="546"/>
      <c r="CI180" s="546"/>
      <c r="CJ180" s="546"/>
      <c r="CK180" s="546"/>
      <c r="CL180" s="546"/>
      <c r="CM180" s="546"/>
      <c r="CN180" s="546"/>
      <c r="CO180" s="546"/>
      <c r="CP180" s="546"/>
      <c r="CQ180" s="546"/>
      <c r="CR180" s="546"/>
      <c r="CS180" s="546"/>
      <c r="CT180" s="546"/>
      <c r="CU180" s="546"/>
      <c r="CV180" s="546"/>
      <c r="CW180" s="546"/>
      <c r="CX180" s="546"/>
      <c r="CY180" s="546"/>
      <c r="CZ180" s="546"/>
      <c r="DA180" s="546"/>
      <c r="DB180" s="546"/>
      <c r="DC180" s="546"/>
      <c r="DD180" s="546"/>
      <c r="DE180" s="546"/>
      <c r="DF180" s="546"/>
      <c r="DG180" s="546"/>
      <c r="DH180" s="546"/>
      <c r="DI180" s="546"/>
      <c r="DJ180" s="546"/>
      <c r="DK180" s="546"/>
      <c r="DL180" s="546"/>
      <c r="DM180" s="546"/>
      <c r="DN180" s="546"/>
      <c r="DO180" s="546"/>
      <c r="DP180" s="546"/>
      <c r="DQ180" s="546"/>
      <c r="DR180" s="546"/>
      <c r="DS180" s="546"/>
      <c r="DT180" s="546"/>
      <c r="DU180" s="546"/>
      <c r="DV180" s="546"/>
      <c r="DW180" s="546"/>
      <c r="DX180" s="546"/>
      <c r="DY180" s="546"/>
      <c r="DZ180" s="546"/>
      <c r="EA180" s="546"/>
      <c r="EB180" s="546"/>
      <c r="EC180" s="546"/>
      <c r="ED180" s="546"/>
      <c r="EE180" s="546"/>
      <c r="EF180" s="546"/>
      <c r="EG180" s="546"/>
      <c r="EH180" s="546"/>
      <c r="EI180" s="546"/>
      <c r="EJ180" s="546"/>
      <c r="EK180" s="546"/>
      <c r="EL180" s="546"/>
      <c r="EM180" s="546"/>
      <c r="EN180" s="546"/>
      <c r="EO180" s="546"/>
      <c r="EP180" s="546"/>
      <c r="EQ180" s="546"/>
      <c r="ER180" s="546"/>
      <c r="ES180" s="546"/>
      <c r="ET180" s="546"/>
      <c r="EU180" s="546"/>
      <c r="EV180" s="546"/>
      <c r="EW180" s="546"/>
      <c r="EX180" s="546"/>
      <c r="EY180" s="546"/>
      <c r="EZ180" s="546"/>
      <c r="FA180" s="546"/>
      <c r="FB180" s="546"/>
      <c r="FC180" s="546"/>
      <c r="FD180" s="546"/>
      <c r="FE180" s="546"/>
      <c r="FF180" s="546"/>
      <c r="FG180" s="546"/>
      <c r="FH180" s="546"/>
      <c r="FI180" s="546"/>
    </row>
    <row r="181" spans="6:165" ht="10.5">
      <c r="F181" s="546"/>
      <c r="G181" s="546"/>
      <c r="H181" s="546"/>
      <c r="I181" s="546"/>
      <c r="J181" s="546"/>
      <c r="K181" s="546"/>
      <c r="L181" s="546"/>
      <c r="M181" s="546"/>
      <c r="T181" s="546"/>
      <c r="U181" s="546"/>
      <c r="V181" s="546"/>
      <c r="W181" s="546"/>
      <c r="X181" s="546"/>
      <c r="Y181" s="546"/>
      <c r="Z181" s="546"/>
      <c r="AA181" s="546"/>
      <c r="AB181" s="546"/>
      <c r="AC181" s="546"/>
      <c r="AD181" s="546"/>
      <c r="AE181" s="546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546"/>
      <c r="BF181" s="546"/>
      <c r="BG181" s="546"/>
      <c r="BH181" s="546"/>
      <c r="BI181" s="546"/>
      <c r="BJ181" s="546"/>
      <c r="BK181" s="546"/>
      <c r="BL181" s="546"/>
      <c r="BM181" s="546"/>
      <c r="BN181" s="546"/>
      <c r="BO181" s="546"/>
      <c r="BP181" s="546"/>
      <c r="BQ181" s="546"/>
      <c r="BR181" s="546"/>
      <c r="BS181" s="546"/>
      <c r="BT181" s="546"/>
      <c r="BU181" s="546"/>
      <c r="BV181" s="546"/>
      <c r="BW181" s="546"/>
      <c r="BX181" s="546"/>
      <c r="BY181" s="546"/>
      <c r="BZ181" s="546"/>
      <c r="CA181" s="546"/>
      <c r="CB181" s="546"/>
      <c r="CC181" s="546"/>
      <c r="CD181" s="546"/>
      <c r="CE181" s="546"/>
      <c r="CF181" s="546"/>
      <c r="CG181" s="546"/>
      <c r="CH181" s="546"/>
      <c r="CI181" s="546"/>
      <c r="CJ181" s="546"/>
      <c r="CK181" s="546"/>
      <c r="CL181" s="546"/>
      <c r="CM181" s="546"/>
      <c r="CN181" s="546"/>
      <c r="CO181" s="546"/>
      <c r="CP181" s="546"/>
      <c r="CQ181" s="546"/>
      <c r="CR181" s="546"/>
      <c r="CS181" s="546"/>
      <c r="CT181" s="546"/>
      <c r="CU181" s="546"/>
      <c r="CV181" s="546"/>
      <c r="CW181" s="546"/>
      <c r="CX181" s="546"/>
      <c r="CY181" s="546"/>
      <c r="CZ181" s="546"/>
      <c r="DA181" s="546"/>
      <c r="DB181" s="546"/>
      <c r="DC181" s="546"/>
      <c r="DD181" s="546"/>
      <c r="DE181" s="546"/>
      <c r="DF181" s="546"/>
      <c r="DG181" s="546"/>
      <c r="DH181" s="546"/>
      <c r="DI181" s="546"/>
      <c r="DJ181" s="546"/>
      <c r="DK181" s="546"/>
      <c r="DL181" s="546"/>
      <c r="DM181" s="546"/>
      <c r="DN181" s="546"/>
      <c r="DO181" s="546"/>
      <c r="DP181" s="546"/>
      <c r="DQ181" s="546"/>
      <c r="DR181" s="546"/>
      <c r="DS181" s="546"/>
      <c r="DT181" s="546"/>
      <c r="DU181" s="546"/>
      <c r="DV181" s="546"/>
      <c r="DW181" s="546"/>
      <c r="DX181" s="546"/>
      <c r="DY181" s="546"/>
      <c r="DZ181" s="546"/>
      <c r="EA181" s="546"/>
      <c r="EB181" s="546"/>
      <c r="EC181" s="546"/>
      <c r="ED181" s="546"/>
      <c r="EE181" s="546"/>
      <c r="EF181" s="546"/>
      <c r="EG181" s="546"/>
      <c r="EH181" s="546"/>
      <c r="EI181" s="546"/>
      <c r="EJ181" s="546"/>
      <c r="EK181" s="546"/>
      <c r="EL181" s="546"/>
      <c r="EM181" s="546"/>
      <c r="EN181" s="546"/>
      <c r="EO181" s="546"/>
      <c r="EP181" s="546"/>
      <c r="EQ181" s="546"/>
      <c r="ER181" s="546"/>
      <c r="ES181" s="546"/>
      <c r="ET181" s="546"/>
      <c r="EU181" s="546"/>
      <c r="EV181" s="546"/>
      <c r="EW181" s="546"/>
      <c r="EX181" s="546"/>
      <c r="EY181" s="546"/>
      <c r="EZ181" s="546"/>
      <c r="FA181" s="546"/>
      <c r="FB181" s="546"/>
      <c r="FC181" s="546"/>
      <c r="FD181" s="546"/>
      <c r="FE181" s="546"/>
      <c r="FF181" s="546"/>
      <c r="FG181" s="546"/>
      <c r="FH181" s="546"/>
      <c r="FI181" s="546"/>
    </row>
    <row r="182" spans="6:165" ht="10.5">
      <c r="F182" s="546"/>
      <c r="G182" s="546"/>
      <c r="H182" s="546"/>
      <c r="I182" s="546"/>
      <c r="J182" s="546"/>
      <c r="K182" s="546"/>
      <c r="L182" s="546"/>
      <c r="M182" s="546"/>
      <c r="T182" s="546"/>
      <c r="U182" s="546"/>
      <c r="V182" s="546"/>
      <c r="W182" s="546"/>
      <c r="X182" s="546"/>
      <c r="Y182" s="546"/>
      <c r="Z182" s="546"/>
      <c r="AA182" s="546"/>
      <c r="AB182" s="546"/>
      <c r="AC182" s="546"/>
      <c r="AD182" s="546"/>
      <c r="AE182" s="546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546"/>
      <c r="BF182" s="546"/>
      <c r="BG182" s="546"/>
      <c r="BH182" s="546"/>
      <c r="BI182" s="546"/>
      <c r="BJ182" s="546"/>
      <c r="BK182" s="546"/>
      <c r="BL182" s="546"/>
      <c r="BM182" s="546"/>
      <c r="BN182" s="546"/>
      <c r="BO182" s="546"/>
      <c r="BP182" s="546"/>
      <c r="BQ182" s="546"/>
      <c r="BR182" s="546"/>
      <c r="BS182" s="546"/>
      <c r="BT182" s="546"/>
      <c r="BU182" s="546"/>
      <c r="BV182" s="546"/>
      <c r="BW182" s="546"/>
      <c r="BX182" s="546"/>
      <c r="BY182" s="546"/>
      <c r="BZ182" s="546"/>
      <c r="CA182" s="546"/>
      <c r="CB182" s="546"/>
      <c r="CC182" s="546"/>
      <c r="CD182" s="546"/>
      <c r="CE182" s="546"/>
      <c r="CF182" s="546"/>
      <c r="CG182" s="546"/>
      <c r="CH182" s="546"/>
      <c r="CI182" s="546"/>
      <c r="CJ182" s="546"/>
      <c r="CK182" s="546"/>
      <c r="CL182" s="546"/>
      <c r="CM182" s="546"/>
      <c r="CN182" s="546"/>
      <c r="CO182" s="546"/>
      <c r="CP182" s="546"/>
      <c r="CQ182" s="546"/>
      <c r="CR182" s="546"/>
      <c r="CS182" s="546"/>
      <c r="CT182" s="546"/>
      <c r="CU182" s="546"/>
      <c r="CV182" s="546"/>
      <c r="CW182" s="546"/>
      <c r="CX182" s="546"/>
      <c r="CY182" s="546"/>
      <c r="CZ182" s="546"/>
      <c r="DA182" s="546"/>
      <c r="DB182" s="546"/>
      <c r="DC182" s="546"/>
      <c r="DD182" s="546"/>
      <c r="DE182" s="546"/>
      <c r="DF182" s="546"/>
      <c r="DG182" s="546"/>
      <c r="DH182" s="546"/>
      <c r="DI182" s="546"/>
      <c r="DJ182" s="546"/>
      <c r="DK182" s="546"/>
      <c r="DL182" s="546"/>
      <c r="DM182" s="546"/>
      <c r="DN182" s="546"/>
      <c r="DO182" s="546"/>
      <c r="DP182" s="546"/>
      <c r="DQ182" s="546"/>
      <c r="DR182" s="546"/>
      <c r="DS182" s="546"/>
      <c r="DT182" s="546"/>
      <c r="DU182" s="546"/>
      <c r="DV182" s="546"/>
      <c r="DW182" s="546"/>
      <c r="DX182" s="546"/>
      <c r="DY182" s="546"/>
      <c r="DZ182" s="546"/>
      <c r="EA182" s="546"/>
      <c r="EB182" s="546"/>
      <c r="EC182" s="546"/>
      <c r="ED182" s="546"/>
      <c r="EE182" s="546"/>
      <c r="EF182" s="546"/>
      <c r="EG182" s="546"/>
      <c r="EH182" s="546"/>
      <c r="EI182" s="546"/>
      <c r="EJ182" s="546"/>
      <c r="EK182" s="546"/>
      <c r="EL182" s="546"/>
      <c r="EM182" s="546"/>
      <c r="EN182" s="546"/>
      <c r="EO182" s="546"/>
      <c r="EP182" s="546"/>
      <c r="EQ182" s="546"/>
      <c r="ER182" s="546"/>
      <c r="ES182" s="546"/>
      <c r="ET182" s="546"/>
      <c r="EU182" s="546"/>
      <c r="EV182" s="546"/>
      <c r="EW182" s="546"/>
      <c r="EX182" s="546"/>
      <c r="EY182" s="546"/>
      <c r="EZ182" s="546"/>
      <c r="FA182" s="546"/>
      <c r="FB182" s="546"/>
      <c r="FC182" s="546"/>
      <c r="FD182" s="546"/>
      <c r="FE182" s="546"/>
      <c r="FF182" s="546"/>
      <c r="FG182" s="546"/>
      <c r="FH182" s="546"/>
      <c r="FI182" s="546"/>
    </row>
    <row r="183" spans="6:165" ht="10.5">
      <c r="F183" s="546"/>
      <c r="G183" s="546"/>
      <c r="H183" s="546"/>
      <c r="I183" s="546"/>
      <c r="J183" s="546"/>
      <c r="K183" s="546"/>
      <c r="L183" s="546"/>
      <c r="M183" s="546"/>
      <c r="T183" s="546"/>
      <c r="U183" s="546"/>
      <c r="V183" s="546"/>
      <c r="W183" s="546"/>
      <c r="X183" s="546"/>
      <c r="Y183" s="546"/>
      <c r="Z183" s="546"/>
      <c r="AA183" s="546"/>
      <c r="AB183" s="546"/>
      <c r="AC183" s="546"/>
      <c r="AD183" s="546"/>
      <c r="AE183" s="546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546"/>
      <c r="BF183" s="546"/>
      <c r="BG183" s="546"/>
      <c r="BH183" s="546"/>
      <c r="BI183" s="546"/>
      <c r="BJ183" s="546"/>
      <c r="BK183" s="546"/>
      <c r="BL183" s="546"/>
      <c r="BM183" s="546"/>
      <c r="BN183" s="546"/>
      <c r="BO183" s="546"/>
      <c r="BP183" s="546"/>
      <c r="BQ183" s="546"/>
      <c r="BR183" s="546"/>
      <c r="BS183" s="546"/>
      <c r="BT183" s="546"/>
      <c r="BU183" s="546"/>
      <c r="BV183" s="546"/>
      <c r="BW183" s="546"/>
      <c r="BX183" s="546"/>
      <c r="BY183" s="546"/>
      <c r="BZ183" s="546"/>
      <c r="CA183" s="546"/>
      <c r="CB183" s="546"/>
      <c r="CC183" s="546"/>
      <c r="CD183" s="546"/>
      <c r="CE183" s="546"/>
      <c r="CF183" s="546"/>
      <c r="CG183" s="546"/>
      <c r="CH183" s="546"/>
      <c r="CI183" s="546"/>
      <c r="CJ183" s="546"/>
      <c r="CK183" s="546"/>
      <c r="CL183" s="546"/>
      <c r="CM183" s="546"/>
      <c r="CN183" s="546"/>
      <c r="CO183" s="546"/>
      <c r="CP183" s="546"/>
      <c r="CQ183" s="546"/>
      <c r="CR183" s="546"/>
      <c r="CS183" s="546"/>
      <c r="CT183" s="546"/>
      <c r="CU183" s="546"/>
      <c r="CV183" s="546"/>
      <c r="CW183" s="546"/>
      <c r="CX183" s="546"/>
      <c r="CY183" s="546"/>
      <c r="CZ183" s="546"/>
      <c r="DA183" s="546"/>
      <c r="DB183" s="546"/>
      <c r="DC183" s="546"/>
      <c r="DD183" s="546"/>
      <c r="DE183" s="546"/>
      <c r="DF183" s="546"/>
      <c r="DG183" s="546"/>
      <c r="DH183" s="546"/>
      <c r="DI183" s="546"/>
      <c r="DJ183" s="546"/>
      <c r="DK183" s="546"/>
      <c r="DL183" s="546"/>
      <c r="DM183" s="546"/>
      <c r="DN183" s="546"/>
      <c r="DO183" s="546"/>
      <c r="DP183" s="546"/>
      <c r="DQ183" s="546"/>
      <c r="DR183" s="546"/>
      <c r="DS183" s="546"/>
      <c r="DT183" s="546"/>
      <c r="DU183" s="546"/>
      <c r="DV183" s="546"/>
      <c r="DW183" s="546"/>
      <c r="DX183" s="546"/>
      <c r="DY183" s="546"/>
      <c r="DZ183" s="546"/>
      <c r="EA183" s="546"/>
      <c r="EB183" s="546"/>
      <c r="EC183" s="546"/>
      <c r="ED183" s="546"/>
      <c r="EE183" s="546"/>
      <c r="EF183" s="546"/>
      <c r="EG183" s="546"/>
      <c r="EH183" s="546"/>
      <c r="EI183" s="546"/>
      <c r="EJ183" s="546"/>
      <c r="EK183" s="546"/>
      <c r="EL183" s="546"/>
      <c r="EM183" s="546"/>
      <c r="EN183" s="546"/>
      <c r="EO183" s="546"/>
      <c r="EP183" s="546"/>
      <c r="EQ183" s="546"/>
      <c r="ER183" s="546"/>
      <c r="ES183" s="546"/>
      <c r="ET183" s="546"/>
      <c r="EU183" s="546"/>
      <c r="EV183" s="546"/>
      <c r="EW183" s="546"/>
      <c r="EX183" s="546"/>
      <c r="EY183" s="546"/>
      <c r="EZ183" s="546"/>
      <c r="FA183" s="546"/>
      <c r="FB183" s="546"/>
      <c r="FC183" s="546"/>
      <c r="FD183" s="546"/>
      <c r="FE183" s="546"/>
      <c r="FF183" s="546"/>
      <c r="FG183" s="546"/>
      <c r="FH183" s="546"/>
      <c r="FI183" s="546"/>
    </row>
    <row r="184" spans="6:165" ht="10.5">
      <c r="F184" s="546"/>
      <c r="G184" s="546"/>
      <c r="H184" s="546"/>
      <c r="I184" s="546"/>
      <c r="J184" s="546"/>
      <c r="K184" s="546"/>
      <c r="L184" s="546"/>
      <c r="M184" s="546"/>
      <c r="T184" s="546"/>
      <c r="U184" s="546"/>
      <c r="V184" s="546"/>
      <c r="W184" s="546"/>
      <c r="X184" s="546"/>
      <c r="Y184" s="546"/>
      <c r="Z184" s="546"/>
      <c r="AA184" s="546"/>
      <c r="AB184" s="546"/>
      <c r="AC184" s="546"/>
      <c r="AD184" s="546"/>
      <c r="AE184" s="546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546"/>
      <c r="BF184" s="546"/>
      <c r="BG184" s="546"/>
      <c r="BH184" s="546"/>
      <c r="BI184" s="546"/>
      <c r="BJ184" s="546"/>
      <c r="BK184" s="546"/>
      <c r="BL184" s="546"/>
      <c r="BM184" s="546"/>
      <c r="BN184" s="546"/>
      <c r="BO184" s="546"/>
      <c r="BP184" s="546"/>
      <c r="BQ184" s="546"/>
      <c r="BR184" s="546"/>
      <c r="BS184" s="546"/>
      <c r="BT184" s="546"/>
      <c r="BU184" s="546"/>
      <c r="BV184" s="546"/>
      <c r="BW184" s="546"/>
      <c r="BX184" s="546"/>
      <c r="BY184" s="546"/>
      <c r="BZ184" s="546"/>
      <c r="CA184" s="546"/>
      <c r="CB184" s="546"/>
      <c r="CC184" s="546"/>
      <c r="CD184" s="546"/>
      <c r="CE184" s="546"/>
      <c r="CF184" s="546"/>
      <c r="CG184" s="546"/>
      <c r="CH184" s="546"/>
      <c r="CI184" s="546"/>
      <c r="CJ184" s="546"/>
      <c r="CK184" s="546"/>
      <c r="CL184" s="546"/>
      <c r="CM184" s="546"/>
      <c r="CN184" s="546"/>
      <c r="CO184" s="546"/>
      <c r="CP184" s="546"/>
      <c r="CQ184" s="546"/>
      <c r="CR184" s="546"/>
      <c r="CS184" s="546"/>
      <c r="CT184" s="546"/>
      <c r="CU184" s="546"/>
      <c r="CV184" s="546"/>
      <c r="CW184" s="546"/>
      <c r="CX184" s="546"/>
      <c r="CY184" s="546"/>
      <c r="CZ184" s="546"/>
      <c r="DA184" s="546"/>
      <c r="DB184" s="546"/>
      <c r="DC184" s="546"/>
      <c r="DD184" s="546"/>
      <c r="DE184" s="546"/>
      <c r="DF184" s="546"/>
      <c r="DG184" s="546"/>
      <c r="DH184" s="546"/>
      <c r="DI184" s="546"/>
      <c r="DJ184" s="546"/>
      <c r="DK184" s="546"/>
      <c r="DL184" s="546"/>
      <c r="DM184" s="546"/>
      <c r="DN184" s="546"/>
      <c r="DO184" s="546"/>
      <c r="DP184" s="546"/>
      <c r="DQ184" s="546"/>
      <c r="DR184" s="546"/>
      <c r="DS184" s="546"/>
      <c r="DT184" s="546"/>
      <c r="DU184" s="546"/>
      <c r="DV184" s="546"/>
      <c r="DW184" s="546"/>
      <c r="DX184" s="546"/>
      <c r="DY184" s="546"/>
      <c r="DZ184" s="546"/>
      <c r="EA184" s="546"/>
      <c r="EB184" s="546"/>
      <c r="EC184" s="546"/>
      <c r="ED184" s="546"/>
      <c r="EE184" s="546"/>
      <c r="EF184" s="546"/>
      <c r="EG184" s="546"/>
      <c r="EH184" s="546"/>
      <c r="EI184" s="546"/>
      <c r="EJ184" s="546"/>
      <c r="EK184" s="546"/>
      <c r="EL184" s="546"/>
      <c r="EM184" s="546"/>
      <c r="EN184" s="546"/>
      <c r="EO184" s="546"/>
      <c r="EP184" s="546"/>
      <c r="EQ184" s="546"/>
      <c r="ER184" s="546"/>
      <c r="ES184" s="546"/>
      <c r="ET184" s="546"/>
      <c r="EU184" s="546"/>
      <c r="EV184" s="546"/>
      <c r="EW184" s="546"/>
      <c r="EX184" s="546"/>
      <c r="EY184" s="546"/>
      <c r="EZ184" s="546"/>
      <c r="FA184" s="546"/>
      <c r="FB184" s="546"/>
      <c r="FC184" s="546"/>
      <c r="FD184" s="546"/>
      <c r="FE184" s="546"/>
      <c r="FF184" s="546"/>
      <c r="FG184" s="546"/>
      <c r="FH184" s="546"/>
      <c r="FI184" s="546"/>
    </row>
    <row r="185" spans="6:165" ht="10.5">
      <c r="F185" s="546"/>
      <c r="G185" s="546"/>
      <c r="H185" s="546"/>
      <c r="I185" s="546"/>
      <c r="J185" s="546"/>
      <c r="K185" s="546"/>
      <c r="L185" s="546"/>
      <c r="M185" s="546"/>
      <c r="T185" s="546"/>
      <c r="U185" s="546"/>
      <c r="V185" s="546"/>
      <c r="W185" s="546"/>
      <c r="X185" s="546"/>
      <c r="Y185" s="546"/>
      <c r="Z185" s="546"/>
      <c r="AA185" s="546"/>
      <c r="AB185" s="546"/>
      <c r="AC185" s="546"/>
      <c r="AD185" s="546"/>
      <c r="AE185" s="546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546"/>
      <c r="BF185" s="546"/>
      <c r="BG185" s="546"/>
      <c r="BH185" s="546"/>
      <c r="BI185" s="546"/>
      <c r="BJ185" s="546"/>
      <c r="BK185" s="546"/>
      <c r="BL185" s="546"/>
      <c r="BM185" s="546"/>
      <c r="BN185" s="546"/>
      <c r="BO185" s="546"/>
      <c r="BP185" s="546"/>
      <c r="BQ185" s="546"/>
      <c r="BR185" s="546"/>
      <c r="BS185" s="546"/>
      <c r="BT185" s="546"/>
      <c r="BU185" s="546"/>
      <c r="BV185" s="546"/>
      <c r="BW185" s="546"/>
      <c r="BX185" s="546"/>
      <c r="BY185" s="546"/>
      <c r="BZ185" s="546"/>
      <c r="CA185" s="546"/>
      <c r="CB185" s="546"/>
      <c r="CC185" s="546"/>
      <c r="CD185" s="546"/>
      <c r="CE185" s="546"/>
      <c r="CF185" s="546"/>
      <c r="CG185" s="546"/>
      <c r="CH185" s="546"/>
      <c r="CI185" s="546"/>
      <c r="CJ185" s="546"/>
      <c r="CK185" s="546"/>
      <c r="CL185" s="546"/>
      <c r="CM185" s="546"/>
      <c r="CN185" s="546"/>
      <c r="CO185" s="546"/>
      <c r="CP185" s="546"/>
      <c r="CQ185" s="546"/>
      <c r="CR185" s="546"/>
      <c r="CS185" s="546"/>
      <c r="CT185" s="546"/>
      <c r="CU185" s="546"/>
      <c r="CV185" s="546"/>
      <c r="CW185" s="546"/>
      <c r="CX185" s="546"/>
      <c r="CY185" s="546"/>
      <c r="CZ185" s="546"/>
      <c r="DA185" s="546"/>
      <c r="DB185" s="546"/>
      <c r="DC185" s="546"/>
      <c r="DD185" s="546"/>
      <c r="DE185" s="546"/>
      <c r="DF185" s="546"/>
      <c r="DG185" s="546"/>
      <c r="DH185" s="546"/>
      <c r="DI185" s="546"/>
      <c r="DJ185" s="546"/>
      <c r="DK185" s="546"/>
      <c r="DL185" s="546"/>
      <c r="DM185" s="546"/>
      <c r="DN185" s="546"/>
      <c r="DO185" s="546"/>
      <c r="DP185" s="546"/>
      <c r="DQ185" s="546"/>
      <c r="DR185" s="546"/>
      <c r="DS185" s="546"/>
      <c r="DT185" s="546"/>
      <c r="DU185" s="546"/>
      <c r="DV185" s="546"/>
      <c r="DW185" s="546"/>
      <c r="DX185" s="546"/>
      <c r="DY185" s="546"/>
      <c r="DZ185" s="546"/>
      <c r="EA185" s="546"/>
      <c r="EB185" s="546"/>
      <c r="EC185" s="546"/>
      <c r="ED185" s="546"/>
      <c r="EE185" s="546"/>
      <c r="EF185" s="546"/>
      <c r="EG185" s="546"/>
      <c r="EH185" s="546"/>
      <c r="EI185" s="546"/>
      <c r="EJ185" s="546"/>
      <c r="EK185" s="546"/>
      <c r="EL185" s="546"/>
      <c r="EM185" s="546"/>
      <c r="EN185" s="546"/>
      <c r="EO185" s="546"/>
      <c r="EP185" s="546"/>
      <c r="EQ185" s="546"/>
      <c r="ER185" s="546"/>
      <c r="ES185" s="546"/>
      <c r="ET185" s="546"/>
      <c r="EU185" s="546"/>
      <c r="EV185" s="546"/>
      <c r="EW185" s="546"/>
      <c r="EX185" s="546"/>
      <c r="EY185" s="546"/>
      <c r="EZ185" s="546"/>
      <c r="FA185" s="546"/>
      <c r="FB185" s="546"/>
      <c r="FC185" s="546"/>
      <c r="FD185" s="546"/>
      <c r="FE185" s="546"/>
      <c r="FF185" s="546"/>
      <c r="FG185" s="546"/>
      <c r="FH185" s="546"/>
      <c r="FI185" s="546"/>
    </row>
    <row r="186" spans="6:165" ht="10.5">
      <c r="F186" s="546"/>
      <c r="G186" s="546"/>
      <c r="H186" s="546"/>
      <c r="I186" s="546"/>
      <c r="J186" s="546"/>
      <c r="K186" s="546"/>
      <c r="L186" s="546"/>
      <c r="M186" s="546"/>
      <c r="T186" s="546"/>
      <c r="U186" s="546"/>
      <c r="V186" s="546"/>
      <c r="W186" s="546"/>
      <c r="X186" s="546"/>
      <c r="Y186" s="546"/>
      <c r="Z186" s="546"/>
      <c r="AA186" s="546"/>
      <c r="AB186" s="546"/>
      <c r="AC186" s="546"/>
      <c r="AD186" s="546"/>
      <c r="AE186" s="546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546"/>
      <c r="BF186" s="546"/>
      <c r="BG186" s="546"/>
      <c r="BH186" s="546"/>
      <c r="BI186" s="546"/>
      <c r="BJ186" s="546"/>
      <c r="BK186" s="546"/>
      <c r="BL186" s="546"/>
      <c r="BM186" s="546"/>
      <c r="BN186" s="546"/>
      <c r="BO186" s="546"/>
      <c r="BP186" s="546"/>
      <c r="BQ186" s="546"/>
      <c r="BR186" s="546"/>
      <c r="BS186" s="546"/>
      <c r="BT186" s="546"/>
      <c r="BU186" s="546"/>
      <c r="BV186" s="546"/>
      <c r="BW186" s="546"/>
      <c r="BX186" s="546"/>
      <c r="BY186" s="546"/>
      <c r="BZ186" s="546"/>
      <c r="CA186" s="546"/>
      <c r="CB186" s="546"/>
      <c r="CC186" s="546"/>
      <c r="CD186" s="546"/>
      <c r="CE186" s="546"/>
      <c r="CF186" s="546"/>
      <c r="CG186" s="546"/>
      <c r="CH186" s="546"/>
      <c r="CI186" s="546"/>
      <c r="CJ186" s="546"/>
      <c r="CK186" s="546"/>
      <c r="CL186" s="546"/>
      <c r="CM186" s="546"/>
      <c r="CN186" s="546"/>
      <c r="CO186" s="546"/>
      <c r="CP186" s="546"/>
      <c r="CQ186" s="546"/>
      <c r="CR186" s="546"/>
      <c r="CS186" s="546"/>
      <c r="CT186" s="546"/>
      <c r="CU186" s="546"/>
      <c r="CV186" s="546"/>
      <c r="CW186" s="546"/>
      <c r="CX186" s="546"/>
      <c r="CY186" s="546"/>
      <c r="CZ186" s="546"/>
      <c r="DA186" s="546"/>
      <c r="DB186" s="546"/>
      <c r="DC186" s="546"/>
      <c r="DD186" s="546"/>
      <c r="DE186" s="546"/>
      <c r="DF186" s="546"/>
      <c r="DG186" s="546"/>
      <c r="DH186" s="546"/>
      <c r="DI186" s="546"/>
      <c r="DJ186" s="546"/>
      <c r="DK186" s="546"/>
      <c r="DL186" s="546"/>
      <c r="DM186" s="546"/>
      <c r="DN186" s="546"/>
      <c r="DO186" s="546"/>
      <c r="DP186" s="546"/>
      <c r="DQ186" s="546"/>
      <c r="DR186" s="546"/>
      <c r="DS186" s="546"/>
      <c r="DT186" s="546"/>
      <c r="DU186" s="546"/>
      <c r="DV186" s="546"/>
      <c r="DW186" s="546"/>
      <c r="DX186" s="546"/>
      <c r="DY186" s="546"/>
      <c r="DZ186" s="546"/>
      <c r="EA186" s="546"/>
      <c r="EB186" s="546"/>
      <c r="EC186" s="546"/>
      <c r="ED186" s="546"/>
      <c r="EE186" s="546"/>
      <c r="EF186" s="546"/>
      <c r="EG186" s="546"/>
      <c r="EH186" s="546"/>
      <c r="EI186" s="546"/>
      <c r="EJ186" s="546"/>
      <c r="EK186" s="546"/>
      <c r="EL186" s="546"/>
      <c r="EM186" s="546"/>
      <c r="EN186" s="546"/>
      <c r="EO186" s="546"/>
      <c r="EP186" s="546"/>
      <c r="EQ186" s="546"/>
      <c r="ER186" s="546"/>
      <c r="ES186" s="546"/>
      <c r="ET186" s="546"/>
      <c r="EU186" s="546"/>
      <c r="EV186" s="546"/>
      <c r="EW186" s="546"/>
      <c r="EX186" s="546"/>
      <c r="EY186" s="546"/>
      <c r="EZ186" s="546"/>
      <c r="FA186" s="546"/>
      <c r="FB186" s="546"/>
      <c r="FC186" s="546"/>
      <c r="FD186" s="546"/>
      <c r="FE186" s="546"/>
      <c r="FF186" s="546"/>
      <c r="FG186" s="546"/>
      <c r="FH186" s="546"/>
      <c r="FI186" s="546"/>
    </row>
    <row r="187" spans="6:165" ht="10.5">
      <c r="F187" s="546"/>
      <c r="G187" s="546"/>
      <c r="H187" s="546"/>
      <c r="I187" s="546"/>
      <c r="J187" s="546"/>
      <c r="K187" s="546"/>
      <c r="L187" s="546"/>
      <c r="M187" s="546"/>
      <c r="T187" s="546"/>
      <c r="U187" s="546"/>
      <c r="V187" s="546"/>
      <c r="W187" s="546"/>
      <c r="X187" s="546"/>
      <c r="Y187" s="546"/>
      <c r="Z187" s="546"/>
      <c r="AA187" s="546"/>
      <c r="AB187" s="546"/>
      <c r="AC187" s="546"/>
      <c r="AD187" s="546"/>
      <c r="AE187" s="546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546"/>
      <c r="BF187" s="546"/>
      <c r="BG187" s="546"/>
      <c r="BH187" s="546"/>
      <c r="BI187" s="546"/>
      <c r="BJ187" s="546"/>
      <c r="BK187" s="546"/>
      <c r="BL187" s="546"/>
      <c r="BM187" s="546"/>
      <c r="BN187" s="546"/>
      <c r="BO187" s="546"/>
      <c r="BP187" s="546"/>
      <c r="BQ187" s="546"/>
      <c r="BR187" s="546"/>
      <c r="BS187" s="546"/>
      <c r="BT187" s="546"/>
      <c r="BU187" s="546"/>
      <c r="BV187" s="546"/>
      <c r="BW187" s="546"/>
      <c r="BX187" s="546"/>
      <c r="BY187" s="546"/>
      <c r="BZ187" s="546"/>
      <c r="CA187" s="546"/>
      <c r="CB187" s="546"/>
      <c r="CC187" s="546"/>
      <c r="CD187" s="546"/>
      <c r="CE187" s="546"/>
      <c r="CF187" s="546"/>
      <c r="CG187" s="546"/>
      <c r="CH187" s="546"/>
      <c r="CI187" s="546"/>
      <c r="CJ187" s="546"/>
      <c r="CK187" s="546"/>
      <c r="CL187" s="546"/>
      <c r="CM187" s="546"/>
      <c r="CN187" s="546"/>
      <c r="CO187" s="546"/>
      <c r="CP187" s="546"/>
      <c r="CQ187" s="546"/>
      <c r="CR187" s="546"/>
      <c r="CS187" s="546"/>
      <c r="CT187" s="546"/>
      <c r="CU187" s="546"/>
      <c r="CV187" s="546"/>
      <c r="CW187" s="546"/>
      <c r="CX187" s="546"/>
      <c r="CY187" s="546"/>
      <c r="CZ187" s="546"/>
      <c r="DA187" s="546"/>
      <c r="DB187" s="546"/>
      <c r="DC187" s="546"/>
      <c r="DD187" s="546"/>
      <c r="DE187" s="546"/>
      <c r="DF187" s="546"/>
      <c r="DG187" s="546"/>
      <c r="DH187" s="546"/>
      <c r="DI187" s="546"/>
      <c r="DJ187" s="546"/>
      <c r="DK187" s="546"/>
      <c r="DL187" s="546"/>
      <c r="DM187" s="546"/>
      <c r="DN187" s="546"/>
      <c r="DO187" s="546"/>
      <c r="DP187" s="546"/>
      <c r="DQ187" s="546"/>
      <c r="DR187" s="546"/>
      <c r="DS187" s="546"/>
      <c r="DT187" s="546"/>
      <c r="DU187" s="546"/>
      <c r="DV187" s="546"/>
      <c r="DW187" s="546"/>
      <c r="DX187" s="546"/>
      <c r="DY187" s="546"/>
      <c r="DZ187" s="546"/>
      <c r="EA187" s="546"/>
      <c r="EB187" s="546"/>
      <c r="EC187" s="546"/>
      <c r="ED187" s="546"/>
      <c r="EE187" s="546"/>
      <c r="EF187" s="546"/>
      <c r="EG187" s="546"/>
      <c r="EH187" s="546"/>
      <c r="EI187" s="546"/>
      <c r="EJ187" s="546"/>
      <c r="EK187" s="546"/>
      <c r="EL187" s="546"/>
      <c r="EM187" s="546"/>
      <c r="EN187" s="546"/>
      <c r="EO187" s="546"/>
      <c r="EP187" s="546"/>
      <c r="EQ187" s="546"/>
      <c r="ER187" s="546"/>
      <c r="ES187" s="546"/>
      <c r="ET187" s="546"/>
      <c r="EU187" s="546"/>
      <c r="EV187" s="546"/>
      <c r="EW187" s="546"/>
      <c r="EX187" s="546"/>
      <c r="EY187" s="546"/>
      <c r="EZ187" s="546"/>
      <c r="FA187" s="546"/>
      <c r="FB187" s="546"/>
      <c r="FC187" s="546"/>
      <c r="FD187" s="546"/>
      <c r="FE187" s="546"/>
      <c r="FF187" s="546"/>
      <c r="FG187" s="546"/>
      <c r="FH187" s="546"/>
      <c r="FI187" s="546"/>
    </row>
    <row r="188" spans="6:165" ht="10.5">
      <c r="F188" s="546"/>
      <c r="G188" s="546"/>
      <c r="H188" s="546"/>
      <c r="I188" s="546"/>
      <c r="J188" s="546"/>
      <c r="K188" s="546"/>
      <c r="L188" s="546"/>
      <c r="M188" s="546"/>
      <c r="T188" s="546"/>
      <c r="U188" s="546"/>
      <c r="V188" s="546"/>
      <c r="W188" s="546"/>
      <c r="X188" s="546"/>
      <c r="Y188" s="546"/>
      <c r="Z188" s="546"/>
      <c r="AA188" s="546"/>
      <c r="AB188" s="546"/>
      <c r="AC188" s="546"/>
      <c r="AD188" s="546"/>
      <c r="AE188" s="546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546"/>
      <c r="BF188" s="546"/>
      <c r="BG188" s="546"/>
      <c r="BH188" s="546"/>
      <c r="BI188" s="546"/>
      <c r="BJ188" s="546"/>
      <c r="BK188" s="546"/>
      <c r="BL188" s="546"/>
      <c r="BM188" s="546"/>
      <c r="BN188" s="546"/>
      <c r="BO188" s="546"/>
      <c r="BP188" s="546"/>
      <c r="BQ188" s="546"/>
      <c r="BR188" s="546"/>
      <c r="BS188" s="546"/>
      <c r="BT188" s="546"/>
      <c r="BU188" s="546"/>
      <c r="BV188" s="546"/>
      <c r="BW188" s="546"/>
      <c r="BX188" s="546"/>
      <c r="BY188" s="546"/>
      <c r="BZ188" s="546"/>
      <c r="CA188" s="546"/>
      <c r="CB188" s="546"/>
      <c r="CC188" s="546"/>
      <c r="CD188" s="546"/>
      <c r="CE188" s="546"/>
      <c r="CF188" s="546"/>
      <c r="CG188" s="546"/>
      <c r="CH188" s="546"/>
      <c r="CI188" s="546"/>
      <c r="CJ188" s="546"/>
      <c r="CK188" s="546"/>
      <c r="CL188" s="546"/>
      <c r="CM188" s="546"/>
      <c r="CN188" s="546"/>
      <c r="CO188" s="546"/>
      <c r="CP188" s="546"/>
      <c r="CQ188" s="546"/>
      <c r="CR188" s="546"/>
      <c r="CS188" s="546"/>
      <c r="CT188" s="546"/>
      <c r="CU188" s="546"/>
      <c r="CV188" s="546"/>
      <c r="CW188" s="546"/>
      <c r="CX188" s="546"/>
      <c r="CY188" s="546"/>
      <c r="CZ188" s="546"/>
      <c r="DA188" s="546"/>
      <c r="DB188" s="546"/>
      <c r="DC188" s="546"/>
      <c r="DD188" s="546"/>
      <c r="DE188" s="546"/>
      <c r="DF188" s="546"/>
      <c r="DG188" s="546"/>
      <c r="DH188" s="546"/>
      <c r="DI188" s="546"/>
      <c r="DJ188" s="546"/>
      <c r="DK188" s="546"/>
      <c r="DL188" s="546"/>
      <c r="DM188" s="546"/>
      <c r="DN188" s="546"/>
      <c r="DO188" s="546"/>
      <c r="DP188" s="546"/>
      <c r="DQ188" s="546"/>
      <c r="DR188" s="546"/>
      <c r="DS188" s="546"/>
      <c r="DT188" s="546"/>
      <c r="DU188" s="546"/>
      <c r="DV188" s="546"/>
      <c r="DW188" s="546"/>
      <c r="DX188" s="546"/>
      <c r="DY188" s="546"/>
      <c r="DZ188" s="546"/>
      <c r="EA188" s="546"/>
      <c r="EB188" s="546"/>
      <c r="EC188" s="546"/>
      <c r="ED188" s="546"/>
      <c r="EE188" s="546"/>
      <c r="EF188" s="546"/>
      <c r="EG188" s="546"/>
      <c r="EH188" s="546"/>
      <c r="EI188" s="546"/>
      <c r="EJ188" s="546"/>
      <c r="EK188" s="546"/>
      <c r="EL188" s="546"/>
      <c r="EM188" s="546"/>
      <c r="EN188" s="546"/>
      <c r="EO188" s="546"/>
      <c r="EP188" s="546"/>
      <c r="EQ188" s="546"/>
      <c r="ER188" s="546"/>
      <c r="ES188" s="546"/>
      <c r="ET188" s="546"/>
      <c r="EU188" s="546"/>
      <c r="EV188" s="546"/>
      <c r="EW188" s="546"/>
      <c r="EX188" s="546"/>
      <c r="EY188" s="546"/>
      <c r="EZ188" s="546"/>
      <c r="FA188" s="546"/>
      <c r="FB188" s="546"/>
      <c r="FC188" s="546"/>
      <c r="FD188" s="546"/>
      <c r="FE188" s="546"/>
      <c r="FF188" s="546"/>
      <c r="FG188" s="546"/>
      <c r="FH188" s="546"/>
      <c r="FI188" s="546"/>
    </row>
    <row r="189" spans="32:56" ht="10.5">
      <c r="AF189" s="261"/>
      <c r="AG189" s="261"/>
      <c r="AH189" s="261"/>
      <c r="AI189" s="261"/>
      <c r="AJ189" s="261"/>
      <c r="AK189" s="261"/>
      <c r="AL189" s="261"/>
      <c r="AM189" s="261"/>
      <c r="AO189" s="261"/>
      <c r="AP189" s="261"/>
      <c r="AQ189" s="261"/>
      <c r="AR189" s="261"/>
      <c r="AS189" s="261"/>
      <c r="AT189" s="261"/>
      <c r="AU189" s="261"/>
      <c r="AV189" s="261"/>
      <c r="AW189" s="261"/>
      <c r="AX189" s="261"/>
      <c r="AY189" s="261"/>
      <c r="AZ189" s="261"/>
      <c r="BA189" s="261"/>
      <c r="BB189" s="261"/>
      <c r="BC189" s="261"/>
      <c r="BD189" s="261"/>
    </row>
    <row r="190" spans="32:56" ht="10.5">
      <c r="AF190" s="261"/>
      <c r="AG190" s="261"/>
      <c r="AH190" s="261"/>
      <c r="AI190" s="261"/>
      <c r="AJ190" s="261"/>
      <c r="AK190" s="261"/>
      <c r="AL190" s="261"/>
      <c r="AM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</row>
    <row r="191" spans="32:56" ht="10.5">
      <c r="AF191" s="261"/>
      <c r="AG191" s="261"/>
      <c r="AH191" s="261"/>
      <c r="AI191" s="261"/>
      <c r="AJ191" s="261"/>
      <c r="AK191" s="261"/>
      <c r="AL191" s="261"/>
      <c r="AM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</row>
    <row r="192" spans="32:56" ht="10.5">
      <c r="AF192" s="261"/>
      <c r="AG192" s="261"/>
      <c r="AH192" s="261"/>
      <c r="AI192" s="261"/>
      <c r="AJ192" s="261"/>
      <c r="AK192" s="261"/>
      <c r="AL192" s="261"/>
      <c r="AM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</row>
    <row r="193" spans="32:56" s="545" customFormat="1" ht="10.5">
      <c r="AF193" s="261"/>
      <c r="AG193" s="261"/>
      <c r="AH193" s="261"/>
      <c r="AI193" s="261"/>
      <c r="AJ193" s="261"/>
      <c r="AK193" s="261"/>
      <c r="AL193" s="261"/>
      <c r="AM193" s="261"/>
      <c r="AN193" s="261"/>
      <c r="AO193" s="261"/>
      <c r="AP193" s="261"/>
      <c r="AQ193" s="261"/>
      <c r="AR193" s="261"/>
      <c r="AS193" s="261"/>
      <c r="AT193" s="261"/>
      <c r="AU193" s="261"/>
      <c r="AV193" s="261"/>
      <c r="AW193" s="261"/>
      <c r="AX193" s="261"/>
      <c r="AY193" s="261"/>
      <c r="AZ193" s="261"/>
      <c r="BA193" s="261"/>
      <c r="BB193" s="261"/>
      <c r="BC193" s="261"/>
      <c r="BD193" s="261"/>
    </row>
    <row r="194" spans="32:56" s="545" customFormat="1" ht="10.5">
      <c r="AF194" s="261"/>
      <c r="AG194" s="261"/>
      <c r="AH194" s="261"/>
      <c r="AI194" s="261"/>
      <c r="AJ194" s="261"/>
      <c r="AK194" s="261"/>
      <c r="AL194" s="261"/>
      <c r="AM194" s="261"/>
      <c r="AN194" s="261"/>
      <c r="AO194" s="261"/>
      <c r="AP194" s="261"/>
      <c r="AQ194" s="261"/>
      <c r="AR194" s="261"/>
      <c r="AS194" s="261"/>
      <c r="AT194" s="261"/>
      <c r="AU194" s="261"/>
      <c r="AV194" s="261"/>
      <c r="AW194" s="261"/>
      <c r="AX194" s="261"/>
      <c r="AY194" s="261"/>
      <c r="AZ194" s="261"/>
      <c r="BA194" s="261"/>
      <c r="BB194" s="261"/>
      <c r="BC194" s="261"/>
      <c r="BD194" s="261"/>
    </row>
    <row r="195" spans="32:56" s="545" customFormat="1" ht="10.5">
      <c r="AF195" s="261"/>
      <c r="AG195" s="261"/>
      <c r="AH195" s="261"/>
      <c r="AI195" s="261"/>
      <c r="AJ195" s="261"/>
      <c r="AK195" s="261"/>
      <c r="AL195" s="261"/>
      <c r="AM195" s="261"/>
      <c r="AN195" s="261"/>
      <c r="AO195" s="261"/>
      <c r="AP195" s="261"/>
      <c r="AQ195" s="261"/>
      <c r="AR195" s="261"/>
      <c r="AS195" s="261"/>
      <c r="AT195" s="261"/>
      <c r="AU195" s="261"/>
      <c r="AV195" s="261"/>
      <c r="AW195" s="261"/>
      <c r="AX195" s="261"/>
      <c r="AY195" s="261"/>
      <c r="AZ195" s="261"/>
      <c r="BA195" s="261"/>
      <c r="BB195" s="261"/>
      <c r="BC195" s="261"/>
      <c r="BD195" s="261"/>
    </row>
    <row r="196" spans="32:56" s="545" customFormat="1" ht="10.5">
      <c r="AF196" s="261"/>
      <c r="AG196" s="261"/>
      <c r="AH196" s="261"/>
      <c r="AI196" s="261"/>
      <c r="AJ196" s="261"/>
      <c r="AK196" s="261"/>
      <c r="AL196" s="261"/>
      <c r="AM196" s="261"/>
      <c r="AN196" s="261"/>
      <c r="AO196" s="261"/>
      <c r="AP196" s="261"/>
      <c r="AQ196" s="261"/>
      <c r="AR196" s="261"/>
      <c r="AS196" s="261"/>
      <c r="AT196" s="261"/>
      <c r="AU196" s="261"/>
      <c r="AV196" s="261"/>
      <c r="AW196" s="261"/>
      <c r="AX196" s="261"/>
      <c r="AY196" s="261"/>
      <c r="AZ196" s="261"/>
      <c r="BA196" s="261"/>
      <c r="BB196" s="261"/>
      <c r="BC196" s="261"/>
      <c r="BD196" s="261"/>
    </row>
    <row r="197" spans="32:56" s="545" customFormat="1" ht="10.5">
      <c r="AF197" s="261"/>
      <c r="AG197" s="261"/>
      <c r="AH197" s="261"/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</row>
    <row r="198" spans="32:56" s="545" customFormat="1" ht="10.5">
      <c r="AF198" s="261"/>
      <c r="AG198" s="261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</row>
    <row r="199" spans="32:56" s="545" customFormat="1" ht="10.5">
      <c r="AF199" s="261"/>
      <c r="AG199" s="261"/>
      <c r="AH199" s="261"/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</row>
    <row r="200" spans="32:56" s="545" customFormat="1" ht="10.5">
      <c r="AF200" s="261"/>
      <c r="AG200" s="261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</row>
    <row r="201" spans="32:56" s="545" customFormat="1" ht="10.5">
      <c r="AF201" s="261"/>
      <c r="AG201" s="261"/>
      <c r="AH201" s="261"/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</row>
    <row r="202" spans="32:56" s="545" customFormat="1" ht="10.5">
      <c r="AF202" s="261"/>
      <c r="AG202" s="261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</row>
    <row r="203" spans="32:56" s="545" customFormat="1" ht="10.5">
      <c r="AF203" s="261"/>
      <c r="AG203" s="261"/>
      <c r="AH203" s="261"/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</row>
    <row r="204" spans="32:56" s="545" customFormat="1" ht="10.5">
      <c r="AF204" s="261"/>
      <c r="AG204" s="261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</row>
    <row r="205" spans="32:56" s="545" customFormat="1" ht="10.5">
      <c r="AF205" s="261"/>
      <c r="AG205" s="261"/>
      <c r="AH205" s="261"/>
      <c r="AI205" s="261"/>
      <c r="AJ205" s="261"/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</row>
    <row r="206" spans="32:56" s="545" customFormat="1" ht="10.5">
      <c r="AF206" s="261"/>
      <c r="AG206" s="261"/>
      <c r="AH206" s="261"/>
      <c r="AI206" s="261"/>
      <c r="AJ206" s="261"/>
      <c r="AK206" s="261"/>
      <c r="AL206" s="261"/>
      <c r="AM206" s="261"/>
      <c r="AN206" s="261"/>
      <c r="AO206" s="261"/>
      <c r="AP206" s="261"/>
      <c r="AQ206" s="261"/>
      <c r="AR206" s="261"/>
      <c r="AS206" s="261"/>
      <c r="AT206" s="261"/>
      <c r="AU206" s="261"/>
      <c r="AV206" s="261"/>
      <c r="AW206" s="261"/>
      <c r="AX206" s="261"/>
      <c r="AY206" s="261"/>
      <c r="AZ206" s="261"/>
      <c r="BA206" s="261"/>
      <c r="BB206" s="261"/>
      <c r="BC206" s="261"/>
      <c r="BD206" s="261"/>
    </row>
    <row r="207" spans="32:56" s="545" customFormat="1" ht="10.5">
      <c r="AF207" s="261"/>
      <c r="AG207" s="261"/>
      <c r="AH207" s="261"/>
      <c r="AI207" s="261"/>
      <c r="AJ207" s="261"/>
      <c r="AK207" s="261"/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</row>
    <row r="208" spans="32:56" s="545" customFormat="1" ht="10.5"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</row>
    <row r="209" spans="32:56" s="545" customFormat="1" ht="10.5">
      <c r="AF209" s="261"/>
      <c r="AG209" s="261"/>
      <c r="AH209" s="261"/>
      <c r="AI209" s="261"/>
      <c r="AJ209" s="261"/>
      <c r="AK209" s="261"/>
      <c r="AL209" s="261"/>
      <c r="AM209" s="261"/>
      <c r="AN209" s="261"/>
      <c r="AO209" s="261"/>
      <c r="AP209" s="261"/>
      <c r="AQ209" s="261"/>
      <c r="AR209" s="261"/>
      <c r="AS209" s="261"/>
      <c r="AT209" s="261"/>
      <c r="AU209" s="261"/>
      <c r="AV209" s="261"/>
      <c r="AW209" s="261"/>
      <c r="AX209" s="261"/>
      <c r="AY209" s="261"/>
      <c r="AZ209" s="261"/>
      <c r="BA209" s="261"/>
      <c r="BB209" s="261"/>
      <c r="BC209" s="261"/>
      <c r="BD209" s="261"/>
    </row>
    <row r="210" spans="32:56" s="545" customFormat="1" ht="10.5"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</row>
    <row r="211" spans="32:56" s="545" customFormat="1" ht="10.5">
      <c r="AF211" s="261"/>
      <c r="AG211" s="261"/>
      <c r="AH211" s="261"/>
      <c r="AI211" s="261"/>
      <c r="AJ211" s="261"/>
      <c r="AK211" s="261"/>
      <c r="AL211" s="261"/>
      <c r="AM211" s="261"/>
      <c r="AN211" s="261"/>
      <c r="AO211" s="261"/>
      <c r="AP211" s="261"/>
      <c r="AQ211" s="261"/>
      <c r="AR211" s="261"/>
      <c r="AS211" s="261"/>
      <c r="AT211" s="261"/>
      <c r="AU211" s="261"/>
      <c r="AV211" s="261"/>
      <c r="AW211" s="261"/>
      <c r="AX211" s="261"/>
      <c r="AY211" s="261"/>
      <c r="AZ211" s="261"/>
      <c r="BA211" s="261"/>
      <c r="BB211" s="261"/>
      <c r="BC211" s="261"/>
      <c r="BD211" s="261"/>
    </row>
    <row r="212" spans="32:56" s="545" customFormat="1" ht="10.5">
      <c r="AF212" s="261"/>
      <c r="AG212" s="261"/>
      <c r="AH212" s="261"/>
      <c r="AI212" s="261"/>
      <c r="AJ212" s="261"/>
      <c r="AK212" s="261"/>
      <c r="AL212" s="261"/>
      <c r="AM212" s="261"/>
      <c r="AN212" s="261"/>
      <c r="AO212" s="261"/>
      <c r="AP212" s="261"/>
      <c r="AQ212" s="261"/>
      <c r="AR212" s="261"/>
      <c r="AS212" s="261"/>
      <c r="AT212" s="261"/>
      <c r="AU212" s="261"/>
      <c r="AV212" s="261"/>
      <c r="AW212" s="261"/>
      <c r="AX212" s="261"/>
      <c r="AY212" s="261"/>
      <c r="AZ212" s="261"/>
      <c r="BA212" s="261"/>
      <c r="BB212" s="261"/>
      <c r="BC212" s="261"/>
      <c r="BD212" s="261"/>
    </row>
    <row r="213" spans="32:56" s="545" customFormat="1" ht="10.5">
      <c r="AF213" s="261"/>
      <c r="AG213" s="261"/>
      <c r="AH213" s="261"/>
      <c r="AI213" s="261"/>
      <c r="AJ213" s="261"/>
      <c r="AK213" s="261"/>
      <c r="AL213" s="261"/>
      <c r="AM213" s="261"/>
      <c r="AN213" s="261"/>
      <c r="AO213" s="261"/>
      <c r="AP213" s="261"/>
      <c r="AQ213" s="261"/>
      <c r="AR213" s="261"/>
      <c r="AS213" s="261"/>
      <c r="AT213" s="261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</row>
    <row r="214" spans="32:56" s="545" customFormat="1" ht="10.5">
      <c r="AF214" s="261"/>
      <c r="AG214" s="261"/>
      <c r="AH214" s="261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</row>
    <row r="215" spans="32:56" s="545" customFormat="1" ht="10.5">
      <c r="AF215" s="261"/>
      <c r="AG215" s="261"/>
      <c r="AH215" s="261"/>
      <c r="AI215" s="261"/>
      <c r="AJ215" s="261"/>
      <c r="AK215" s="261"/>
      <c r="AL215" s="261"/>
      <c r="AM215" s="261"/>
      <c r="AN215" s="261"/>
      <c r="AO215" s="261"/>
      <c r="AP215" s="261"/>
      <c r="AQ215" s="261"/>
      <c r="AR215" s="261"/>
      <c r="AS215" s="261"/>
      <c r="AT215" s="261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</row>
    <row r="216" spans="32:56" s="545" customFormat="1" ht="10.5">
      <c r="AF216" s="261"/>
      <c r="AG216" s="261"/>
      <c r="AH216" s="261"/>
      <c r="AI216" s="261"/>
      <c r="AJ216" s="261"/>
      <c r="AK216" s="261"/>
      <c r="AL216" s="261"/>
      <c r="AM216" s="261"/>
      <c r="AN216" s="261"/>
      <c r="AO216" s="261"/>
      <c r="AP216" s="261"/>
      <c r="AQ216" s="261"/>
      <c r="AR216" s="261"/>
      <c r="AS216" s="261"/>
      <c r="AT216" s="261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</row>
    <row r="217" spans="32:56" s="545" customFormat="1" ht="10.5">
      <c r="AF217" s="261"/>
      <c r="AG217" s="261"/>
      <c r="AH217" s="261"/>
      <c r="AI217" s="261"/>
      <c r="AJ217" s="261"/>
      <c r="AK217" s="261"/>
      <c r="AL217" s="261"/>
      <c r="AM217" s="261"/>
      <c r="AN217" s="261"/>
      <c r="AO217" s="261"/>
      <c r="AP217" s="261"/>
      <c r="AQ217" s="261"/>
      <c r="AR217" s="261"/>
      <c r="AS217" s="261"/>
      <c r="AT217" s="261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</row>
    <row r="218" spans="32:56" s="545" customFormat="1" ht="10.5">
      <c r="AF218" s="261"/>
      <c r="AG218" s="261"/>
      <c r="AH218" s="261"/>
      <c r="AI218" s="261"/>
      <c r="AJ218" s="261"/>
      <c r="AK218" s="261"/>
      <c r="AL218" s="261"/>
      <c r="AM218" s="261"/>
      <c r="AN218" s="261"/>
      <c r="AO218" s="261"/>
      <c r="AP218" s="261"/>
      <c r="AQ218" s="261"/>
      <c r="AR218" s="261"/>
      <c r="AS218" s="261"/>
      <c r="AT218" s="261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</row>
    <row r="219" spans="32:56" s="545" customFormat="1" ht="10.5">
      <c r="AF219" s="261"/>
      <c r="AG219" s="261"/>
      <c r="AH219" s="261"/>
      <c r="AI219" s="261"/>
      <c r="AJ219" s="261"/>
      <c r="AK219" s="261"/>
      <c r="AL219" s="261"/>
      <c r="AM219" s="261"/>
      <c r="AN219" s="261"/>
      <c r="AO219" s="261"/>
      <c r="AP219" s="261"/>
      <c r="AQ219" s="261"/>
      <c r="AR219" s="261"/>
      <c r="AS219" s="261"/>
      <c r="AT219" s="261"/>
      <c r="AU219" s="261"/>
      <c r="AV219" s="261"/>
      <c r="AW219" s="261"/>
      <c r="AX219" s="261"/>
      <c r="AY219" s="261"/>
      <c r="AZ219" s="261"/>
      <c r="BA219" s="261"/>
      <c r="BB219" s="261"/>
      <c r="BC219" s="261"/>
      <c r="BD219" s="261"/>
    </row>
    <row r="220" spans="32:56" s="545" customFormat="1" ht="10.5">
      <c r="AF220" s="261"/>
      <c r="AG220" s="261"/>
      <c r="AH220" s="261"/>
      <c r="AI220" s="261"/>
      <c r="AJ220" s="261"/>
      <c r="AK220" s="261"/>
      <c r="AL220" s="261"/>
      <c r="AM220" s="261"/>
      <c r="AN220" s="261"/>
      <c r="AO220" s="261"/>
      <c r="AP220" s="261"/>
      <c r="AQ220" s="261"/>
      <c r="AR220" s="261"/>
      <c r="AS220" s="261"/>
      <c r="AT220" s="261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</row>
    <row r="221" spans="32:56" s="545" customFormat="1" ht="10.5">
      <c r="AF221" s="261"/>
      <c r="AG221" s="261"/>
      <c r="AH221" s="261"/>
      <c r="AI221" s="261"/>
      <c r="AJ221" s="261"/>
      <c r="AK221" s="261"/>
      <c r="AL221" s="261"/>
      <c r="AM221" s="261"/>
      <c r="AN221" s="261"/>
      <c r="AO221" s="261"/>
      <c r="AP221" s="261"/>
      <c r="AQ221" s="261"/>
      <c r="AR221" s="261"/>
      <c r="AS221" s="261"/>
      <c r="AT221" s="261"/>
      <c r="AU221" s="261"/>
      <c r="AV221" s="261"/>
      <c r="AW221" s="261"/>
      <c r="AX221" s="261"/>
      <c r="AY221" s="261"/>
      <c r="AZ221" s="261"/>
      <c r="BA221" s="261"/>
      <c r="BB221" s="261"/>
      <c r="BC221" s="261"/>
      <c r="BD221" s="261"/>
    </row>
    <row r="222" spans="32:56" s="545" customFormat="1" ht="10.5">
      <c r="AF222" s="261"/>
      <c r="AG222" s="261"/>
      <c r="AH222" s="261"/>
      <c r="AI222" s="261"/>
      <c r="AJ222" s="261"/>
      <c r="AK222" s="261"/>
      <c r="AL222" s="261"/>
      <c r="AM222" s="261"/>
      <c r="AN222" s="261"/>
      <c r="AO222" s="261"/>
      <c r="AP222" s="261"/>
      <c r="AQ222" s="261"/>
      <c r="AR222" s="261"/>
      <c r="AS222" s="261"/>
      <c r="AT222" s="261"/>
      <c r="AU222" s="261"/>
      <c r="AV222" s="261"/>
      <c r="AW222" s="261"/>
      <c r="AX222" s="261"/>
      <c r="AY222" s="261"/>
      <c r="AZ222" s="261"/>
      <c r="BA222" s="261"/>
      <c r="BB222" s="261"/>
      <c r="BC222" s="261"/>
      <c r="BD222" s="261"/>
    </row>
    <row r="223" spans="32:56" s="545" customFormat="1" ht="10.5">
      <c r="AF223" s="261"/>
      <c r="AG223" s="261"/>
      <c r="AH223" s="261"/>
      <c r="AI223" s="261"/>
      <c r="AJ223" s="261"/>
      <c r="AK223" s="261"/>
      <c r="AL223" s="261"/>
      <c r="AM223" s="261"/>
      <c r="AN223" s="261"/>
      <c r="AO223" s="261"/>
      <c r="AP223" s="261"/>
      <c r="AQ223" s="261"/>
      <c r="AR223" s="261"/>
      <c r="AS223" s="261"/>
      <c r="AT223" s="261"/>
      <c r="AU223" s="261"/>
      <c r="AV223" s="261"/>
      <c r="AW223" s="261"/>
      <c r="AX223" s="261"/>
      <c r="AY223" s="261"/>
      <c r="AZ223" s="261"/>
      <c r="BA223" s="261"/>
      <c r="BB223" s="261"/>
      <c r="BC223" s="261"/>
      <c r="BD223" s="261"/>
    </row>
    <row r="224" spans="32:56" s="545" customFormat="1" ht="10.5">
      <c r="AF224" s="261"/>
      <c r="AG224" s="261"/>
      <c r="AH224" s="261"/>
      <c r="AI224" s="261"/>
      <c r="AJ224" s="261"/>
      <c r="AK224" s="261"/>
      <c r="AL224" s="261"/>
      <c r="AM224" s="261"/>
      <c r="AN224" s="261"/>
      <c r="AO224" s="261"/>
      <c r="AP224" s="261"/>
      <c r="AQ224" s="261"/>
      <c r="AR224" s="261"/>
      <c r="AS224" s="261"/>
      <c r="AT224" s="261"/>
      <c r="AU224" s="261"/>
      <c r="AV224" s="261"/>
      <c r="AW224" s="261"/>
      <c r="AX224" s="261"/>
      <c r="AY224" s="261"/>
      <c r="AZ224" s="261"/>
      <c r="BA224" s="261"/>
      <c r="BB224" s="261"/>
      <c r="BC224" s="261"/>
      <c r="BD224" s="261"/>
    </row>
    <row r="225" spans="32:56" s="545" customFormat="1" ht="10.5">
      <c r="AF225" s="261"/>
      <c r="AG225" s="261"/>
      <c r="AH225" s="261"/>
      <c r="AI225" s="261"/>
      <c r="AJ225" s="261"/>
      <c r="AK225" s="261"/>
      <c r="AL225" s="261"/>
      <c r="AM225" s="261"/>
      <c r="AN225" s="261"/>
      <c r="AO225" s="261"/>
      <c r="AP225" s="261"/>
      <c r="AQ225" s="261"/>
      <c r="AR225" s="261"/>
      <c r="AS225" s="261"/>
      <c r="AT225" s="261"/>
      <c r="AU225" s="261"/>
      <c r="AV225" s="261"/>
      <c r="AW225" s="261"/>
      <c r="AX225" s="261"/>
      <c r="AY225" s="261"/>
      <c r="AZ225" s="261"/>
      <c r="BA225" s="261"/>
      <c r="BB225" s="261"/>
      <c r="BC225" s="261"/>
      <c r="BD225" s="261"/>
    </row>
    <row r="226" spans="32:56" s="545" customFormat="1" ht="10.5">
      <c r="AF226" s="261"/>
      <c r="AG226" s="261"/>
      <c r="AH226" s="261"/>
      <c r="AI226" s="261"/>
      <c r="AJ226" s="261"/>
      <c r="AK226" s="261"/>
      <c r="AL226" s="261"/>
      <c r="AM226" s="261"/>
      <c r="AN226" s="261"/>
      <c r="AO226" s="261"/>
      <c r="AP226" s="261"/>
      <c r="AQ226" s="261"/>
      <c r="AR226" s="261"/>
      <c r="AS226" s="261"/>
      <c r="AT226" s="261"/>
      <c r="AU226" s="261"/>
      <c r="AV226" s="261"/>
      <c r="AW226" s="261"/>
      <c r="AX226" s="261"/>
      <c r="AY226" s="261"/>
      <c r="AZ226" s="261"/>
      <c r="BA226" s="261"/>
      <c r="BB226" s="261"/>
      <c r="BC226" s="261"/>
      <c r="BD226" s="261"/>
    </row>
    <row r="227" spans="32:56" s="545" customFormat="1" ht="10.5">
      <c r="AF227" s="261"/>
      <c r="AG227" s="261"/>
      <c r="AH227" s="261"/>
      <c r="AI227" s="261"/>
      <c r="AJ227" s="261"/>
      <c r="AK227" s="261"/>
      <c r="AL227" s="261"/>
      <c r="AM227" s="261"/>
      <c r="AN227" s="261"/>
      <c r="AO227" s="261"/>
      <c r="AP227" s="261"/>
      <c r="AQ227" s="261"/>
      <c r="AR227" s="261"/>
      <c r="AS227" s="261"/>
      <c r="AT227" s="261"/>
      <c r="AU227" s="261"/>
      <c r="AV227" s="261"/>
      <c r="AW227" s="261"/>
      <c r="AX227" s="261"/>
      <c r="AY227" s="261"/>
      <c r="AZ227" s="261"/>
      <c r="BA227" s="261"/>
      <c r="BB227" s="261"/>
      <c r="BC227" s="261"/>
      <c r="BD227" s="261"/>
    </row>
    <row r="228" spans="32:56" s="545" customFormat="1" ht="10.5">
      <c r="AF228" s="261"/>
      <c r="AG228" s="261"/>
      <c r="AH228" s="261"/>
      <c r="AI228" s="261"/>
      <c r="AJ228" s="261"/>
      <c r="AK228" s="261"/>
      <c r="AL228" s="261"/>
      <c r="AM228" s="261"/>
      <c r="AN228" s="261"/>
      <c r="AO228" s="261"/>
      <c r="AP228" s="261"/>
      <c r="AQ228" s="261"/>
      <c r="AR228" s="261"/>
      <c r="AS228" s="261"/>
      <c r="AT228" s="261"/>
      <c r="AU228" s="261"/>
      <c r="AV228" s="261"/>
      <c r="AW228" s="261"/>
      <c r="AX228" s="261"/>
      <c r="AY228" s="261"/>
      <c r="AZ228" s="261"/>
      <c r="BA228" s="261"/>
      <c r="BB228" s="261"/>
      <c r="BC228" s="261"/>
      <c r="BD228" s="261"/>
    </row>
    <row r="229" spans="32:56" s="545" customFormat="1" ht="10.5">
      <c r="AF229" s="261"/>
      <c r="AG229" s="261"/>
      <c r="AH229" s="261"/>
      <c r="AI229" s="261"/>
      <c r="AJ229" s="261"/>
      <c r="AK229" s="261"/>
      <c r="AL229" s="261"/>
      <c r="AM229" s="261"/>
      <c r="AN229" s="261"/>
      <c r="AO229" s="261"/>
      <c r="AP229" s="261"/>
      <c r="AQ229" s="261"/>
      <c r="AR229" s="261"/>
      <c r="AS229" s="261"/>
      <c r="AT229" s="261"/>
      <c r="AU229" s="261"/>
      <c r="AV229" s="261"/>
      <c r="AW229" s="261"/>
      <c r="AX229" s="261"/>
      <c r="AY229" s="261"/>
      <c r="AZ229" s="261"/>
      <c r="BA229" s="261"/>
      <c r="BB229" s="261"/>
      <c r="BC229" s="261"/>
      <c r="BD229" s="261"/>
    </row>
    <row r="230" spans="32:56" s="545" customFormat="1" ht="10.5">
      <c r="AF230" s="261"/>
      <c r="AG230" s="261"/>
      <c r="AH230" s="261"/>
      <c r="AI230" s="261"/>
      <c r="AJ230" s="261"/>
      <c r="AK230" s="261"/>
      <c r="AL230" s="261"/>
      <c r="AM230" s="261"/>
      <c r="AN230" s="261"/>
      <c r="AO230" s="261"/>
      <c r="AP230" s="261"/>
      <c r="AQ230" s="261"/>
      <c r="AR230" s="261"/>
      <c r="AS230" s="261"/>
      <c r="AT230" s="261"/>
      <c r="AU230" s="261"/>
      <c r="AV230" s="261"/>
      <c r="AW230" s="261"/>
      <c r="AX230" s="261"/>
      <c r="AY230" s="261"/>
      <c r="AZ230" s="261"/>
      <c r="BA230" s="261"/>
      <c r="BB230" s="261"/>
      <c r="BC230" s="261"/>
      <c r="BD230" s="261"/>
    </row>
    <row r="231" spans="32:56" s="545" customFormat="1" ht="10.5">
      <c r="AF231" s="261"/>
      <c r="AG231" s="261"/>
      <c r="AH231" s="261"/>
      <c r="AI231" s="261"/>
      <c r="AJ231" s="261"/>
      <c r="AK231" s="261"/>
      <c r="AL231" s="261"/>
      <c r="AM231" s="261"/>
      <c r="AN231" s="261"/>
      <c r="AO231" s="261"/>
      <c r="AP231" s="261"/>
      <c r="AQ231" s="261"/>
      <c r="AR231" s="261"/>
      <c r="AS231" s="261"/>
      <c r="AT231" s="261"/>
      <c r="AU231" s="261"/>
      <c r="AV231" s="261"/>
      <c r="AW231" s="261"/>
      <c r="AX231" s="261"/>
      <c r="AY231" s="261"/>
      <c r="AZ231" s="261"/>
      <c r="BA231" s="261"/>
      <c r="BB231" s="261"/>
      <c r="BC231" s="261"/>
      <c r="BD231" s="261"/>
    </row>
    <row r="232" spans="32:56" s="545" customFormat="1" ht="10.5">
      <c r="AF232" s="261"/>
      <c r="AG232" s="261"/>
      <c r="AH232" s="261"/>
      <c r="AI232" s="261"/>
      <c r="AJ232" s="261"/>
      <c r="AK232" s="261"/>
      <c r="AL232" s="261"/>
      <c r="AM232" s="261"/>
      <c r="AN232" s="261"/>
      <c r="AO232" s="261"/>
      <c r="AP232" s="261"/>
      <c r="AQ232" s="261"/>
      <c r="AR232" s="261"/>
      <c r="AS232" s="261"/>
      <c r="AT232" s="261"/>
      <c r="AU232" s="261"/>
      <c r="AV232" s="261"/>
      <c r="AW232" s="261"/>
      <c r="AX232" s="261"/>
      <c r="AY232" s="261"/>
      <c r="AZ232" s="261"/>
      <c r="BA232" s="261"/>
      <c r="BB232" s="261"/>
      <c r="BC232" s="261"/>
      <c r="BD232" s="261"/>
    </row>
    <row r="233" spans="32:56" s="545" customFormat="1" ht="10.5">
      <c r="AF233" s="261"/>
      <c r="AG233" s="261"/>
      <c r="AH233" s="261"/>
      <c r="AI233" s="261"/>
      <c r="AJ233" s="261"/>
      <c r="AK233" s="261"/>
      <c r="AL233" s="261"/>
      <c r="AM233" s="261"/>
      <c r="AN233" s="261"/>
      <c r="AO233" s="261"/>
      <c r="AP233" s="261"/>
      <c r="AQ233" s="261"/>
      <c r="AR233" s="261"/>
      <c r="AS233" s="261"/>
      <c r="AT233" s="261"/>
      <c r="AU233" s="261"/>
      <c r="AV233" s="261"/>
      <c r="AW233" s="261"/>
      <c r="AX233" s="261"/>
      <c r="AY233" s="261"/>
      <c r="AZ233" s="261"/>
      <c r="BA233" s="261"/>
      <c r="BB233" s="261"/>
      <c r="BC233" s="261"/>
      <c r="BD233" s="261"/>
    </row>
    <row r="234" spans="32:56" s="545" customFormat="1" ht="10.5">
      <c r="AF234" s="261"/>
      <c r="AG234" s="261"/>
      <c r="AH234" s="261"/>
      <c r="AI234" s="261"/>
      <c r="AJ234" s="261"/>
      <c r="AK234" s="261"/>
      <c r="AL234" s="261"/>
      <c r="AM234" s="261"/>
      <c r="AN234" s="261"/>
      <c r="AO234" s="261"/>
      <c r="AP234" s="261"/>
      <c r="AQ234" s="261"/>
      <c r="AR234" s="261"/>
      <c r="AS234" s="261"/>
      <c r="AT234" s="261"/>
      <c r="AU234" s="261"/>
      <c r="AV234" s="261"/>
      <c r="AW234" s="261"/>
      <c r="AX234" s="261"/>
      <c r="AY234" s="261"/>
      <c r="AZ234" s="261"/>
      <c r="BA234" s="261"/>
      <c r="BB234" s="261"/>
      <c r="BC234" s="261"/>
      <c r="BD234" s="261"/>
    </row>
    <row r="235" spans="32:56" s="545" customFormat="1" ht="10.5">
      <c r="AF235" s="261"/>
      <c r="AG235" s="261"/>
      <c r="AH235" s="261"/>
      <c r="AI235" s="261"/>
      <c r="AJ235" s="261"/>
      <c r="AK235" s="261"/>
      <c r="AL235" s="261"/>
      <c r="AM235" s="261"/>
      <c r="AN235" s="261"/>
      <c r="AO235" s="261"/>
      <c r="AP235" s="261"/>
      <c r="AQ235" s="261"/>
      <c r="AR235" s="261"/>
      <c r="AS235" s="261"/>
      <c r="AT235" s="261"/>
      <c r="AU235" s="261"/>
      <c r="AV235" s="261"/>
      <c r="AW235" s="261"/>
      <c r="AX235" s="261"/>
      <c r="AY235" s="261"/>
      <c r="AZ235" s="261"/>
      <c r="BA235" s="261"/>
      <c r="BB235" s="261"/>
      <c r="BC235" s="261"/>
      <c r="BD235" s="261"/>
    </row>
    <row r="236" spans="32:56" s="545" customFormat="1" ht="10.5">
      <c r="AF236" s="261"/>
      <c r="AG236" s="261"/>
      <c r="AH236" s="261"/>
      <c r="AI236" s="261"/>
      <c r="AJ236" s="261"/>
      <c r="AK236" s="261"/>
      <c r="AL236" s="261"/>
      <c r="AM236" s="261"/>
      <c r="AN236" s="261"/>
      <c r="AO236" s="261"/>
      <c r="AP236" s="261"/>
      <c r="AQ236" s="261"/>
      <c r="AR236" s="261"/>
      <c r="AS236" s="261"/>
      <c r="AT236" s="261"/>
      <c r="AU236" s="261"/>
      <c r="AV236" s="261"/>
      <c r="AW236" s="261"/>
      <c r="AX236" s="261"/>
      <c r="AY236" s="261"/>
      <c r="AZ236" s="261"/>
      <c r="BA236" s="261"/>
      <c r="BB236" s="261"/>
      <c r="BC236" s="261"/>
      <c r="BD236" s="261"/>
    </row>
    <row r="237" spans="32:56" s="545" customFormat="1" ht="10.5">
      <c r="AF237" s="261"/>
      <c r="AG237" s="261"/>
      <c r="AH237" s="261"/>
      <c r="AI237" s="261"/>
      <c r="AJ237" s="261"/>
      <c r="AK237" s="261"/>
      <c r="AL237" s="261"/>
      <c r="AM237" s="261"/>
      <c r="AN237" s="261"/>
      <c r="AO237" s="261"/>
      <c r="AP237" s="261"/>
      <c r="AQ237" s="261"/>
      <c r="AR237" s="261"/>
      <c r="AS237" s="261"/>
      <c r="AT237" s="261"/>
      <c r="AU237" s="261"/>
      <c r="AV237" s="261"/>
      <c r="AW237" s="261"/>
      <c r="AX237" s="261"/>
      <c r="AY237" s="261"/>
      <c r="AZ237" s="261"/>
      <c r="BA237" s="261"/>
      <c r="BB237" s="261"/>
      <c r="BC237" s="261"/>
      <c r="BD237" s="261"/>
    </row>
    <row r="238" spans="32:56" s="545" customFormat="1" ht="10.5">
      <c r="AF238" s="261"/>
      <c r="AG238" s="261"/>
      <c r="AH238" s="261"/>
      <c r="AI238" s="261"/>
      <c r="AJ238" s="261"/>
      <c r="AK238" s="261"/>
      <c r="AL238" s="261"/>
      <c r="AM238" s="261"/>
      <c r="AN238" s="261"/>
      <c r="AO238" s="261"/>
      <c r="AP238" s="261"/>
      <c r="AQ238" s="261"/>
      <c r="AR238" s="261"/>
      <c r="AS238" s="261"/>
      <c r="AT238" s="261"/>
      <c r="AU238" s="261"/>
      <c r="AV238" s="261"/>
      <c r="AW238" s="261"/>
      <c r="AX238" s="261"/>
      <c r="AY238" s="261"/>
      <c r="AZ238" s="261"/>
      <c r="BA238" s="261"/>
      <c r="BB238" s="261"/>
      <c r="BC238" s="261"/>
      <c r="BD238" s="261"/>
    </row>
    <row r="239" spans="32:56" s="545" customFormat="1" ht="10.5">
      <c r="AF239" s="261"/>
      <c r="AG239" s="261"/>
      <c r="AH239" s="261"/>
      <c r="AI239" s="261"/>
      <c r="AJ239" s="261"/>
      <c r="AK239" s="261"/>
      <c r="AL239" s="261"/>
      <c r="AM239" s="261"/>
      <c r="AN239" s="261"/>
      <c r="AO239" s="261"/>
      <c r="AP239" s="261"/>
      <c r="AQ239" s="261"/>
      <c r="AR239" s="261"/>
      <c r="AS239" s="261"/>
      <c r="AT239" s="261"/>
      <c r="AU239" s="261"/>
      <c r="AV239" s="261"/>
      <c r="AW239" s="261"/>
      <c r="AX239" s="261"/>
      <c r="AY239" s="261"/>
      <c r="AZ239" s="261"/>
      <c r="BA239" s="261"/>
      <c r="BB239" s="261"/>
      <c r="BC239" s="261"/>
      <c r="BD239" s="261"/>
    </row>
    <row r="240" spans="32:56" s="545" customFormat="1" ht="10.5">
      <c r="AF240" s="261"/>
      <c r="AG240" s="261"/>
      <c r="AH240" s="261"/>
      <c r="AI240" s="261"/>
      <c r="AJ240" s="261"/>
      <c r="AK240" s="261"/>
      <c r="AL240" s="261"/>
      <c r="AM240" s="261"/>
      <c r="AN240" s="261"/>
      <c r="AO240" s="261"/>
      <c r="AP240" s="261"/>
      <c r="AQ240" s="261"/>
      <c r="AR240" s="261"/>
      <c r="AS240" s="261"/>
      <c r="AT240" s="261"/>
      <c r="AU240" s="261"/>
      <c r="AV240" s="261"/>
      <c r="AW240" s="261"/>
      <c r="AX240" s="261"/>
      <c r="AY240" s="261"/>
      <c r="AZ240" s="261"/>
      <c r="BA240" s="261"/>
      <c r="BB240" s="261"/>
      <c r="BC240" s="261"/>
      <c r="BD240" s="261"/>
    </row>
    <row r="241" spans="32:56" s="545" customFormat="1" ht="10.5">
      <c r="AF241" s="261"/>
      <c r="AG241" s="261"/>
      <c r="AH241" s="261"/>
      <c r="AI241" s="261"/>
      <c r="AJ241" s="261"/>
      <c r="AK241" s="261"/>
      <c r="AL241" s="261"/>
      <c r="AM241" s="261"/>
      <c r="AN241" s="261"/>
      <c r="AO241" s="261"/>
      <c r="AP241" s="261"/>
      <c r="AQ241" s="261"/>
      <c r="AR241" s="261"/>
      <c r="AS241" s="261"/>
      <c r="AT241" s="261"/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</row>
    <row r="242" spans="32:56" s="545" customFormat="1" ht="10.5">
      <c r="AF242" s="261"/>
      <c r="AG242" s="261"/>
      <c r="AH242" s="261"/>
      <c r="AI242" s="261"/>
      <c r="AJ242" s="261"/>
      <c r="AK242" s="261"/>
      <c r="AL242" s="261"/>
      <c r="AM242" s="261"/>
      <c r="AN242" s="261"/>
      <c r="AO242" s="261"/>
      <c r="AP242" s="261"/>
      <c r="AQ242" s="261"/>
      <c r="AR242" s="261"/>
      <c r="AS242" s="261"/>
      <c r="AT242" s="261"/>
      <c r="AU242" s="261"/>
      <c r="AV242" s="261"/>
      <c r="AW242" s="261"/>
      <c r="AX242" s="261"/>
      <c r="AY242" s="261"/>
      <c r="AZ242" s="261"/>
      <c r="BA242" s="261"/>
      <c r="BB242" s="261"/>
      <c r="BC242" s="261"/>
      <c r="BD242" s="261"/>
    </row>
    <row r="243" spans="32:56" s="545" customFormat="1" ht="10.5">
      <c r="AF243" s="261"/>
      <c r="AG243" s="261"/>
      <c r="AH243" s="261"/>
      <c r="AI243" s="261"/>
      <c r="AJ243" s="261"/>
      <c r="AK243" s="261"/>
      <c r="AL243" s="261"/>
      <c r="AM243" s="261"/>
      <c r="AN243" s="261"/>
      <c r="AO243" s="261"/>
      <c r="AP243" s="261"/>
      <c r="AQ243" s="261"/>
      <c r="AR243" s="261"/>
      <c r="AS243" s="261"/>
      <c r="AT243" s="261"/>
      <c r="AU243" s="261"/>
      <c r="AV243" s="261"/>
      <c r="AW243" s="261"/>
      <c r="AX243" s="261"/>
      <c r="AY243" s="261"/>
      <c r="AZ243" s="261"/>
      <c r="BA243" s="261"/>
      <c r="BB243" s="261"/>
      <c r="BC243" s="261"/>
      <c r="BD243" s="261"/>
    </row>
    <row r="244" spans="32:56" s="545" customFormat="1" ht="10.5">
      <c r="AF244" s="261"/>
      <c r="AG244" s="261"/>
      <c r="AH244" s="261"/>
      <c r="AI244" s="261"/>
      <c r="AJ244" s="261"/>
      <c r="AK244" s="261"/>
      <c r="AL244" s="261"/>
      <c r="AM244" s="261"/>
      <c r="AN244" s="261"/>
      <c r="AO244" s="261"/>
      <c r="AP244" s="261"/>
      <c r="AQ244" s="261"/>
      <c r="AR244" s="261"/>
      <c r="AS244" s="261"/>
      <c r="AT244" s="261"/>
      <c r="AU244" s="261"/>
      <c r="AV244" s="261"/>
      <c r="AW244" s="261"/>
      <c r="AX244" s="261"/>
      <c r="AY244" s="261"/>
      <c r="AZ244" s="261"/>
      <c r="BA244" s="261"/>
      <c r="BB244" s="261"/>
      <c r="BC244" s="261"/>
      <c r="BD244" s="261"/>
    </row>
    <row r="245" spans="32:56" s="545" customFormat="1" ht="10.5">
      <c r="AF245" s="261"/>
      <c r="AG245" s="261"/>
      <c r="AH245" s="261"/>
      <c r="AI245" s="261"/>
      <c r="AJ245" s="261"/>
      <c r="AK245" s="261"/>
      <c r="AL245" s="261"/>
      <c r="AM245" s="261"/>
      <c r="AN245" s="261"/>
      <c r="AO245" s="261"/>
      <c r="AP245" s="261"/>
      <c r="AQ245" s="261"/>
      <c r="AR245" s="261"/>
      <c r="AS245" s="261"/>
      <c r="AT245" s="261"/>
      <c r="AU245" s="261"/>
      <c r="AV245" s="261"/>
      <c r="AW245" s="261"/>
      <c r="AX245" s="261"/>
      <c r="AY245" s="261"/>
      <c r="AZ245" s="261"/>
      <c r="BA245" s="261"/>
      <c r="BB245" s="261"/>
      <c r="BC245" s="261"/>
      <c r="BD245" s="261"/>
    </row>
    <row r="246" spans="32:56" s="545" customFormat="1" ht="10.5"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</row>
    <row r="247" spans="32:56" s="545" customFormat="1" ht="10.5"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</row>
    <row r="248" spans="32:56" s="545" customFormat="1" ht="10.5"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</row>
    <row r="249" spans="32:56" s="545" customFormat="1" ht="10.5"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</row>
    <row r="250" spans="32:56" s="545" customFormat="1" ht="10.5"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</row>
    <row r="251" spans="32:56" s="545" customFormat="1" ht="10.5"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</row>
    <row r="252" spans="32:56" s="545" customFormat="1" ht="10.5"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</row>
    <row r="253" spans="32:56" s="545" customFormat="1" ht="10.5"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</row>
    <row r="254" spans="32:56" s="545" customFormat="1" ht="10.5">
      <c r="AF254" s="261"/>
      <c r="AG254" s="261"/>
      <c r="AH254" s="261"/>
      <c r="AI254" s="261"/>
      <c r="AJ254" s="261"/>
      <c r="AK254" s="261"/>
      <c r="AL254" s="261"/>
      <c r="AM254" s="261"/>
      <c r="AN254" s="261"/>
      <c r="AO254" s="261"/>
      <c r="AP254" s="261"/>
      <c r="AQ254" s="261"/>
      <c r="AR254" s="261"/>
      <c r="AS254" s="261"/>
      <c r="AT254" s="261"/>
      <c r="AU254" s="261"/>
      <c r="AV254" s="261"/>
      <c r="AW254" s="261"/>
      <c r="AX254" s="261"/>
      <c r="AY254" s="261"/>
      <c r="AZ254" s="261"/>
      <c r="BA254" s="261"/>
      <c r="BB254" s="261"/>
      <c r="BC254" s="261"/>
      <c r="BD254" s="261"/>
    </row>
    <row r="255" spans="32:56" s="545" customFormat="1" ht="10.5"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</row>
    <row r="256" spans="32:56" s="545" customFormat="1" ht="10.5"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</row>
    <row r="257" spans="32:56" s="545" customFormat="1" ht="10.5"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</row>
    <row r="258" spans="32:56" s="545" customFormat="1" ht="10.5"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</row>
    <row r="259" spans="32:56" s="545" customFormat="1" ht="10.5"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</row>
    <row r="260" spans="32:56" s="545" customFormat="1" ht="10.5"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</row>
    <row r="261" spans="32:56" s="545" customFormat="1" ht="10.5"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</row>
    <row r="262" spans="32:56" s="545" customFormat="1" ht="10.5"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</row>
    <row r="263" spans="32:56" s="545" customFormat="1" ht="10.5"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</row>
    <row r="264" spans="32:56" s="545" customFormat="1" ht="10.5">
      <c r="AF264" s="261"/>
      <c r="AG264" s="261"/>
      <c r="AH264" s="261"/>
      <c r="AI264" s="261"/>
      <c r="AJ264" s="261"/>
      <c r="AK264" s="261"/>
      <c r="AL264" s="261"/>
      <c r="AM264" s="261"/>
      <c r="AN264" s="261"/>
      <c r="AO264" s="261"/>
      <c r="AP264" s="261"/>
      <c r="AQ264" s="261"/>
      <c r="AR264" s="261"/>
      <c r="AS264" s="261"/>
      <c r="AT264" s="261"/>
      <c r="AU264" s="261"/>
      <c r="AV264" s="261"/>
      <c r="AW264" s="261"/>
      <c r="AX264" s="261"/>
      <c r="AY264" s="261"/>
      <c r="AZ264" s="261"/>
      <c r="BA264" s="261"/>
      <c r="BB264" s="261"/>
      <c r="BC264" s="261"/>
      <c r="BD264" s="261"/>
    </row>
    <row r="265" spans="32:56" s="545" customFormat="1" ht="10.5"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</row>
    <row r="266" spans="32:56" s="545" customFormat="1" ht="10.5"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</row>
    <row r="267" spans="32:56" s="545" customFormat="1" ht="10.5"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</row>
    <row r="268" spans="32:56" s="545" customFormat="1" ht="10.5"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</row>
    <row r="269" spans="32:56" s="545" customFormat="1" ht="10.5"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</row>
    <row r="270" spans="32:56" s="545" customFormat="1" ht="10.5"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</row>
    <row r="271" spans="32:56" s="545" customFormat="1" ht="10.5"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</row>
    <row r="272" spans="32:56" s="545" customFormat="1" ht="10.5"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</row>
    <row r="273" spans="32:56" s="545" customFormat="1" ht="10.5"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</row>
    <row r="274" spans="32:56" s="545" customFormat="1" ht="10.5"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</row>
    <row r="275" spans="32:56" s="545" customFormat="1" ht="10.5"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</row>
    <row r="276" spans="32:56" s="545" customFormat="1" ht="10.5">
      <c r="AF276" s="261"/>
      <c r="AG276" s="261"/>
      <c r="AH276" s="261"/>
      <c r="AI276" s="261"/>
      <c r="AJ276" s="261"/>
      <c r="AK276" s="261"/>
      <c r="AL276" s="261"/>
      <c r="AM276" s="261"/>
      <c r="AN276" s="261"/>
      <c r="AO276" s="261"/>
      <c r="AP276" s="261"/>
      <c r="AQ276" s="261"/>
      <c r="AR276" s="261"/>
      <c r="AS276" s="261"/>
      <c r="AT276" s="261"/>
      <c r="AU276" s="261"/>
      <c r="AV276" s="261"/>
      <c r="AW276" s="261"/>
      <c r="AX276" s="261"/>
      <c r="AY276" s="261"/>
      <c r="AZ276" s="261"/>
      <c r="BA276" s="261"/>
      <c r="BB276" s="261"/>
      <c r="BC276" s="261"/>
      <c r="BD276" s="261"/>
    </row>
    <row r="277" spans="32:56" s="545" customFormat="1" ht="10.5">
      <c r="AF277" s="261"/>
      <c r="AG277" s="261"/>
      <c r="AH277" s="261"/>
      <c r="AI277" s="261"/>
      <c r="AJ277" s="261"/>
      <c r="AK277" s="261"/>
      <c r="AL277" s="261"/>
      <c r="AM277" s="261"/>
      <c r="AN277" s="261"/>
      <c r="AO277" s="261"/>
      <c r="AP277" s="261"/>
      <c r="AQ277" s="261"/>
      <c r="AR277" s="261"/>
      <c r="AS277" s="261"/>
      <c r="AT277" s="261"/>
      <c r="AU277" s="261"/>
      <c r="AV277" s="261"/>
      <c r="AW277" s="261"/>
      <c r="AX277" s="261"/>
      <c r="AY277" s="261"/>
      <c r="AZ277" s="261"/>
      <c r="BA277" s="261"/>
      <c r="BB277" s="261"/>
      <c r="BC277" s="261"/>
      <c r="BD277" s="261"/>
    </row>
    <row r="278" spans="32:56" s="545" customFormat="1" ht="10.5">
      <c r="AF278" s="261"/>
      <c r="AG278" s="261"/>
      <c r="AH278" s="261"/>
      <c r="AI278" s="261"/>
      <c r="AJ278" s="261"/>
      <c r="AK278" s="261"/>
      <c r="AL278" s="261"/>
      <c r="AM278" s="261"/>
      <c r="AN278" s="261"/>
      <c r="AO278" s="261"/>
      <c r="AP278" s="261"/>
      <c r="AQ278" s="261"/>
      <c r="AR278" s="261"/>
      <c r="AS278" s="261"/>
      <c r="AT278" s="261"/>
      <c r="AU278" s="261"/>
      <c r="AV278" s="261"/>
      <c r="AW278" s="261"/>
      <c r="AX278" s="261"/>
      <c r="AY278" s="261"/>
      <c r="AZ278" s="261"/>
      <c r="BA278" s="261"/>
      <c r="BB278" s="261"/>
      <c r="BC278" s="261"/>
      <c r="BD278" s="261"/>
    </row>
    <row r="279" spans="32:56" s="545" customFormat="1" ht="10.5">
      <c r="AF279" s="261"/>
      <c r="AG279" s="261"/>
      <c r="AH279" s="261"/>
      <c r="AI279" s="261"/>
      <c r="AJ279" s="261"/>
      <c r="AK279" s="261"/>
      <c r="AL279" s="261"/>
      <c r="AM279" s="261"/>
      <c r="AN279" s="261"/>
      <c r="AO279" s="261"/>
      <c r="AP279" s="261"/>
      <c r="AQ279" s="261"/>
      <c r="AR279" s="261"/>
      <c r="AS279" s="261"/>
      <c r="AT279" s="261"/>
      <c r="AU279" s="261"/>
      <c r="AV279" s="261"/>
      <c r="AW279" s="261"/>
      <c r="AX279" s="261"/>
      <c r="AY279" s="261"/>
      <c r="AZ279" s="261"/>
      <c r="BA279" s="261"/>
      <c r="BB279" s="261"/>
      <c r="BC279" s="261"/>
      <c r="BD279" s="261"/>
    </row>
    <row r="280" spans="32:56" s="545" customFormat="1" ht="10.5">
      <c r="AF280" s="261"/>
      <c r="AG280" s="261"/>
      <c r="AH280" s="261"/>
      <c r="AI280" s="261"/>
      <c r="AJ280" s="261"/>
      <c r="AK280" s="261"/>
      <c r="AL280" s="261"/>
      <c r="AM280" s="261"/>
      <c r="AN280" s="261"/>
      <c r="AO280" s="261"/>
      <c r="AP280" s="261"/>
      <c r="AQ280" s="261"/>
      <c r="AR280" s="261"/>
      <c r="AS280" s="261"/>
      <c r="AT280" s="261"/>
      <c r="AU280" s="261"/>
      <c r="AV280" s="261"/>
      <c r="AW280" s="261"/>
      <c r="AX280" s="261"/>
      <c r="AY280" s="261"/>
      <c r="AZ280" s="261"/>
      <c r="BA280" s="261"/>
      <c r="BB280" s="261"/>
      <c r="BC280" s="261"/>
      <c r="BD280" s="261"/>
    </row>
    <row r="281" spans="32:56" s="545" customFormat="1" ht="10.5">
      <c r="AF281" s="261"/>
      <c r="AG281" s="261"/>
      <c r="AH281" s="261"/>
      <c r="AI281" s="261"/>
      <c r="AJ281" s="261"/>
      <c r="AK281" s="261"/>
      <c r="AL281" s="261"/>
      <c r="AM281" s="261"/>
      <c r="AN281" s="261"/>
      <c r="AO281" s="261"/>
      <c r="AP281" s="261"/>
      <c r="AQ281" s="261"/>
      <c r="AR281" s="261"/>
      <c r="AS281" s="261"/>
      <c r="AT281" s="261"/>
      <c r="AU281" s="261"/>
      <c r="AV281" s="261"/>
      <c r="AW281" s="261"/>
      <c r="AX281" s="261"/>
      <c r="AY281" s="261"/>
      <c r="AZ281" s="261"/>
      <c r="BA281" s="261"/>
      <c r="BB281" s="261"/>
      <c r="BC281" s="261"/>
      <c r="BD281" s="261"/>
    </row>
    <row r="282" spans="32:56" s="545" customFormat="1" ht="10.5">
      <c r="AF282" s="261"/>
      <c r="AG282" s="261"/>
      <c r="AH282" s="261"/>
      <c r="AI282" s="261"/>
      <c r="AJ282" s="261"/>
      <c r="AK282" s="261"/>
      <c r="AL282" s="261"/>
      <c r="AM282" s="261"/>
      <c r="AN282" s="261"/>
      <c r="AO282" s="261"/>
      <c r="AP282" s="261"/>
      <c r="AQ282" s="261"/>
      <c r="AR282" s="261"/>
      <c r="AS282" s="261"/>
      <c r="AT282" s="261"/>
      <c r="AU282" s="261"/>
      <c r="AV282" s="261"/>
      <c r="AW282" s="261"/>
      <c r="AX282" s="261"/>
      <c r="AY282" s="261"/>
      <c r="AZ282" s="261"/>
      <c r="BA282" s="261"/>
      <c r="BB282" s="261"/>
      <c r="BC282" s="261"/>
      <c r="BD282" s="261"/>
    </row>
    <row r="283" spans="32:56" s="545" customFormat="1" ht="10.5">
      <c r="AF283" s="261"/>
      <c r="AG283" s="261"/>
      <c r="AH283" s="261"/>
      <c r="AI283" s="261"/>
      <c r="AJ283" s="261"/>
      <c r="AK283" s="261"/>
      <c r="AL283" s="261"/>
      <c r="AM283" s="261"/>
      <c r="AN283" s="261"/>
      <c r="AO283" s="261"/>
      <c r="AP283" s="261"/>
      <c r="AQ283" s="261"/>
      <c r="AR283" s="261"/>
      <c r="AS283" s="261"/>
      <c r="AT283" s="261"/>
      <c r="AU283" s="261"/>
      <c r="AV283" s="261"/>
      <c r="AW283" s="261"/>
      <c r="AX283" s="261"/>
      <c r="AY283" s="261"/>
      <c r="AZ283" s="261"/>
      <c r="BA283" s="261"/>
      <c r="BB283" s="261"/>
      <c r="BC283" s="261"/>
      <c r="BD283" s="261"/>
    </row>
    <row r="284" spans="32:56" s="545" customFormat="1" ht="10.5">
      <c r="AF284" s="261"/>
      <c r="AG284" s="261"/>
      <c r="AH284" s="261"/>
      <c r="AI284" s="261"/>
      <c r="AJ284" s="261"/>
      <c r="AK284" s="261"/>
      <c r="AL284" s="261"/>
      <c r="AM284" s="261"/>
      <c r="AN284" s="261"/>
      <c r="AO284" s="261"/>
      <c r="AP284" s="261"/>
      <c r="AQ284" s="261"/>
      <c r="AR284" s="261"/>
      <c r="AS284" s="261"/>
      <c r="AT284" s="261"/>
      <c r="AU284" s="261"/>
      <c r="AV284" s="261"/>
      <c r="AW284" s="261"/>
      <c r="AX284" s="261"/>
      <c r="AY284" s="261"/>
      <c r="AZ284" s="261"/>
      <c r="BA284" s="261"/>
      <c r="BB284" s="261"/>
      <c r="BC284" s="261"/>
      <c r="BD284" s="261"/>
    </row>
    <row r="285" spans="32:56" s="545" customFormat="1" ht="10.5">
      <c r="AF285" s="261"/>
      <c r="AG285" s="261"/>
      <c r="AH285" s="261"/>
      <c r="AI285" s="261"/>
      <c r="AJ285" s="261"/>
      <c r="AK285" s="261"/>
      <c r="AL285" s="261"/>
      <c r="AM285" s="261"/>
      <c r="AN285" s="261"/>
      <c r="AO285" s="261"/>
      <c r="AP285" s="261"/>
      <c r="AQ285" s="261"/>
      <c r="AR285" s="261"/>
      <c r="AS285" s="261"/>
      <c r="AT285" s="261"/>
      <c r="AU285" s="261"/>
      <c r="AV285" s="261"/>
      <c r="AW285" s="261"/>
      <c r="AX285" s="261"/>
      <c r="AY285" s="261"/>
      <c r="AZ285" s="261"/>
      <c r="BA285" s="261"/>
      <c r="BB285" s="261"/>
      <c r="BC285" s="261"/>
      <c r="BD285" s="261"/>
    </row>
    <row r="286" spans="32:56" s="545" customFormat="1" ht="10.5">
      <c r="AF286" s="261"/>
      <c r="AG286" s="261"/>
      <c r="AH286" s="261"/>
      <c r="AI286" s="261"/>
      <c r="AJ286" s="261"/>
      <c r="AK286" s="261"/>
      <c r="AL286" s="261"/>
      <c r="AM286" s="261"/>
      <c r="AN286" s="261"/>
      <c r="AO286" s="261"/>
      <c r="AP286" s="261"/>
      <c r="AQ286" s="261"/>
      <c r="AR286" s="261"/>
      <c r="AS286" s="261"/>
      <c r="AT286" s="261"/>
      <c r="AU286" s="261"/>
      <c r="AV286" s="261"/>
      <c r="AW286" s="261"/>
      <c r="AX286" s="261"/>
      <c r="AY286" s="261"/>
      <c r="AZ286" s="261"/>
      <c r="BA286" s="261"/>
      <c r="BB286" s="261"/>
      <c r="BC286" s="261"/>
      <c r="BD286" s="261"/>
    </row>
    <row r="287" spans="32:56" s="545" customFormat="1" ht="10.5">
      <c r="AF287" s="261"/>
      <c r="AG287" s="261"/>
      <c r="AH287" s="261"/>
      <c r="AI287" s="261"/>
      <c r="AJ287" s="261"/>
      <c r="AK287" s="261"/>
      <c r="AL287" s="261"/>
      <c r="AM287" s="261"/>
      <c r="AN287" s="261"/>
      <c r="AO287" s="261"/>
      <c r="AP287" s="261"/>
      <c r="AQ287" s="261"/>
      <c r="AR287" s="261"/>
      <c r="AS287" s="261"/>
      <c r="AT287" s="261"/>
      <c r="AU287" s="261"/>
      <c r="AV287" s="261"/>
      <c r="AW287" s="261"/>
      <c r="AX287" s="261"/>
      <c r="AY287" s="261"/>
      <c r="AZ287" s="261"/>
      <c r="BA287" s="261"/>
      <c r="BB287" s="261"/>
      <c r="BC287" s="261"/>
      <c r="BD287" s="261"/>
    </row>
    <row r="288" spans="32:56" s="545" customFormat="1" ht="10.5">
      <c r="AF288" s="261"/>
      <c r="AG288" s="261"/>
      <c r="AH288" s="261"/>
      <c r="AI288" s="261"/>
      <c r="AJ288" s="261"/>
      <c r="AK288" s="261"/>
      <c r="AL288" s="261"/>
      <c r="AM288" s="261"/>
      <c r="AN288" s="261"/>
      <c r="AO288" s="261"/>
      <c r="AP288" s="261"/>
      <c r="AQ288" s="261"/>
      <c r="AR288" s="261"/>
      <c r="AS288" s="261"/>
      <c r="AT288" s="261"/>
      <c r="AU288" s="261"/>
      <c r="AV288" s="261"/>
      <c r="AW288" s="261"/>
      <c r="AX288" s="261"/>
      <c r="AY288" s="261"/>
      <c r="AZ288" s="261"/>
      <c r="BA288" s="261"/>
      <c r="BB288" s="261"/>
      <c r="BC288" s="261"/>
      <c r="BD288" s="261"/>
    </row>
    <row r="289" spans="32:56" s="545" customFormat="1" ht="10.5">
      <c r="AF289" s="261"/>
      <c r="AG289" s="261"/>
      <c r="AH289" s="261"/>
      <c r="AI289" s="261"/>
      <c r="AJ289" s="261"/>
      <c r="AK289" s="261"/>
      <c r="AL289" s="261"/>
      <c r="AM289" s="261"/>
      <c r="AN289" s="261"/>
      <c r="AO289" s="261"/>
      <c r="AP289" s="261"/>
      <c r="AQ289" s="261"/>
      <c r="AR289" s="261"/>
      <c r="AS289" s="261"/>
      <c r="AT289" s="261"/>
      <c r="AU289" s="261"/>
      <c r="AV289" s="261"/>
      <c r="AW289" s="261"/>
      <c r="AX289" s="261"/>
      <c r="AY289" s="261"/>
      <c r="AZ289" s="261"/>
      <c r="BA289" s="261"/>
      <c r="BB289" s="261"/>
      <c r="BC289" s="261"/>
      <c r="BD289" s="261"/>
    </row>
    <row r="290" spans="32:56" s="545" customFormat="1" ht="10.5">
      <c r="AF290" s="261"/>
      <c r="AG290" s="261"/>
      <c r="AH290" s="261"/>
      <c r="AI290" s="261"/>
      <c r="AJ290" s="261"/>
      <c r="AK290" s="261"/>
      <c r="AL290" s="261"/>
      <c r="AM290" s="261"/>
      <c r="AN290" s="261"/>
      <c r="AO290" s="261"/>
      <c r="AP290" s="261"/>
      <c r="AQ290" s="261"/>
      <c r="AR290" s="261"/>
      <c r="AS290" s="261"/>
      <c r="AT290" s="261"/>
      <c r="AU290" s="261"/>
      <c r="AV290" s="261"/>
      <c r="AW290" s="261"/>
      <c r="AX290" s="261"/>
      <c r="AY290" s="261"/>
      <c r="AZ290" s="261"/>
      <c r="BA290" s="261"/>
      <c r="BB290" s="261"/>
      <c r="BC290" s="261"/>
      <c r="BD290" s="261"/>
    </row>
    <row r="291" spans="32:56" s="545" customFormat="1" ht="10.5">
      <c r="AF291" s="261"/>
      <c r="AG291" s="261"/>
      <c r="AH291" s="261"/>
      <c r="AI291" s="261"/>
      <c r="AJ291" s="261"/>
      <c r="AK291" s="261"/>
      <c r="AL291" s="261"/>
      <c r="AM291" s="261"/>
      <c r="AN291" s="261"/>
      <c r="AO291" s="261"/>
      <c r="AP291" s="261"/>
      <c r="AQ291" s="261"/>
      <c r="AR291" s="261"/>
      <c r="AS291" s="261"/>
      <c r="AT291" s="261"/>
      <c r="AU291" s="261"/>
      <c r="AV291" s="261"/>
      <c r="AW291" s="261"/>
      <c r="AX291" s="261"/>
      <c r="AY291" s="261"/>
      <c r="AZ291" s="261"/>
      <c r="BA291" s="261"/>
      <c r="BB291" s="261"/>
      <c r="BC291" s="261"/>
      <c r="BD291" s="261"/>
    </row>
    <row r="292" spans="32:56" s="545" customFormat="1" ht="10.5">
      <c r="AF292" s="261"/>
      <c r="AG292" s="261"/>
      <c r="AH292" s="261"/>
      <c r="AI292" s="261"/>
      <c r="AJ292" s="261"/>
      <c r="AK292" s="261"/>
      <c r="AL292" s="261"/>
      <c r="AM292" s="261"/>
      <c r="AN292" s="261"/>
      <c r="AO292" s="261"/>
      <c r="AP292" s="261"/>
      <c r="AQ292" s="261"/>
      <c r="AR292" s="261"/>
      <c r="AS292" s="261"/>
      <c r="AT292" s="261"/>
      <c r="AU292" s="261"/>
      <c r="AV292" s="261"/>
      <c r="AW292" s="261"/>
      <c r="AX292" s="261"/>
      <c r="AY292" s="261"/>
      <c r="AZ292" s="261"/>
      <c r="BA292" s="261"/>
      <c r="BB292" s="261"/>
      <c r="BC292" s="261"/>
      <c r="BD292" s="261"/>
    </row>
    <row r="293" spans="32:56" s="545" customFormat="1" ht="10.5">
      <c r="AF293" s="261"/>
      <c r="AG293" s="261"/>
      <c r="AH293" s="261"/>
      <c r="AI293" s="261"/>
      <c r="AJ293" s="261"/>
      <c r="AK293" s="261"/>
      <c r="AL293" s="261"/>
      <c r="AM293" s="261"/>
      <c r="AN293" s="261"/>
      <c r="AO293" s="261"/>
      <c r="AP293" s="261"/>
      <c r="AQ293" s="261"/>
      <c r="AR293" s="261"/>
      <c r="AS293" s="261"/>
      <c r="AT293" s="261"/>
      <c r="AU293" s="261"/>
      <c r="AV293" s="261"/>
      <c r="AW293" s="261"/>
      <c r="AX293" s="261"/>
      <c r="AY293" s="261"/>
      <c r="AZ293" s="261"/>
      <c r="BA293" s="261"/>
      <c r="BB293" s="261"/>
      <c r="BC293" s="261"/>
      <c r="BD293" s="261"/>
    </row>
    <row r="294" spans="32:56" s="545" customFormat="1" ht="10.5">
      <c r="AF294" s="261"/>
      <c r="AG294" s="261"/>
      <c r="AH294" s="261"/>
      <c r="AI294" s="261"/>
      <c r="AJ294" s="261"/>
      <c r="AK294" s="261"/>
      <c r="AL294" s="261"/>
      <c r="AM294" s="261"/>
      <c r="AN294" s="261"/>
      <c r="AO294" s="261"/>
      <c r="AP294" s="261"/>
      <c r="AQ294" s="261"/>
      <c r="AR294" s="261"/>
      <c r="AS294" s="261"/>
      <c r="AT294" s="261"/>
      <c r="AU294" s="261"/>
      <c r="AV294" s="261"/>
      <c r="AW294" s="261"/>
      <c r="AX294" s="261"/>
      <c r="AY294" s="261"/>
      <c r="AZ294" s="261"/>
      <c r="BA294" s="261"/>
      <c r="BB294" s="261"/>
      <c r="BC294" s="261"/>
      <c r="BD294" s="261"/>
    </row>
    <row r="295" spans="32:56" s="545" customFormat="1" ht="10.5">
      <c r="AF295" s="261"/>
      <c r="AG295" s="261"/>
      <c r="AH295" s="261"/>
      <c r="AI295" s="261"/>
      <c r="AJ295" s="261"/>
      <c r="AK295" s="261"/>
      <c r="AL295" s="261"/>
      <c r="AM295" s="261"/>
      <c r="AN295" s="261"/>
      <c r="AO295" s="261"/>
      <c r="AP295" s="261"/>
      <c r="AQ295" s="261"/>
      <c r="AR295" s="261"/>
      <c r="AS295" s="261"/>
      <c r="AT295" s="261"/>
      <c r="AU295" s="261"/>
      <c r="AV295" s="261"/>
      <c r="AW295" s="261"/>
      <c r="AX295" s="261"/>
      <c r="AY295" s="261"/>
      <c r="AZ295" s="261"/>
      <c r="BA295" s="261"/>
      <c r="BB295" s="261"/>
      <c r="BC295" s="261"/>
      <c r="BD295" s="261"/>
    </row>
    <row r="296" spans="32:56" s="545" customFormat="1" ht="10.5">
      <c r="AF296" s="261"/>
      <c r="AG296" s="261"/>
      <c r="AH296" s="261"/>
      <c r="AI296" s="261"/>
      <c r="AJ296" s="261"/>
      <c r="AK296" s="261"/>
      <c r="AL296" s="261"/>
      <c r="AM296" s="261"/>
      <c r="AN296" s="261"/>
      <c r="AO296" s="261"/>
      <c r="AP296" s="261"/>
      <c r="AQ296" s="261"/>
      <c r="AR296" s="261"/>
      <c r="AS296" s="261"/>
      <c r="AT296" s="261"/>
      <c r="AU296" s="261"/>
      <c r="AV296" s="261"/>
      <c r="AW296" s="261"/>
      <c r="AX296" s="261"/>
      <c r="AY296" s="261"/>
      <c r="AZ296" s="261"/>
      <c r="BA296" s="261"/>
      <c r="BB296" s="261"/>
      <c r="BC296" s="261"/>
      <c r="BD296" s="261"/>
    </row>
    <row r="297" spans="32:56" s="545" customFormat="1" ht="10.5">
      <c r="AF297" s="261"/>
      <c r="AG297" s="261"/>
      <c r="AH297" s="261"/>
      <c r="AI297" s="261"/>
      <c r="AJ297" s="261"/>
      <c r="AK297" s="261"/>
      <c r="AL297" s="261"/>
      <c r="AM297" s="261"/>
      <c r="AN297" s="261"/>
      <c r="AO297" s="261"/>
      <c r="AP297" s="261"/>
      <c r="AQ297" s="261"/>
      <c r="AR297" s="261"/>
      <c r="AS297" s="261"/>
      <c r="AT297" s="261"/>
      <c r="AU297" s="261"/>
      <c r="AV297" s="261"/>
      <c r="AW297" s="261"/>
      <c r="AX297" s="261"/>
      <c r="AY297" s="261"/>
      <c r="AZ297" s="261"/>
      <c r="BA297" s="261"/>
      <c r="BB297" s="261"/>
      <c r="BC297" s="261"/>
      <c r="BD297" s="261"/>
    </row>
    <row r="298" spans="32:56" s="545" customFormat="1" ht="10.5">
      <c r="AF298" s="261"/>
      <c r="AG298" s="261"/>
      <c r="AH298" s="261"/>
      <c r="AI298" s="261"/>
      <c r="AJ298" s="261"/>
      <c r="AK298" s="261"/>
      <c r="AL298" s="261"/>
      <c r="AM298" s="261"/>
      <c r="AN298" s="261"/>
      <c r="AO298" s="261"/>
      <c r="AP298" s="261"/>
      <c r="AQ298" s="261"/>
      <c r="AR298" s="261"/>
      <c r="AS298" s="261"/>
      <c r="AT298" s="261"/>
      <c r="AU298" s="261"/>
      <c r="AV298" s="261"/>
      <c r="AW298" s="261"/>
      <c r="AX298" s="261"/>
      <c r="AY298" s="261"/>
      <c r="AZ298" s="261"/>
      <c r="BA298" s="261"/>
      <c r="BB298" s="261"/>
      <c r="BC298" s="261"/>
      <c r="BD298" s="261"/>
    </row>
    <row r="299" spans="32:56" s="545" customFormat="1" ht="10.5">
      <c r="AF299" s="261"/>
      <c r="AG299" s="261"/>
      <c r="AH299" s="261"/>
      <c r="AI299" s="261"/>
      <c r="AJ299" s="261"/>
      <c r="AK299" s="261"/>
      <c r="AL299" s="261"/>
      <c r="AM299" s="261"/>
      <c r="AN299" s="261"/>
      <c r="AO299" s="261"/>
      <c r="AP299" s="261"/>
      <c r="AQ299" s="261"/>
      <c r="AR299" s="261"/>
      <c r="AS299" s="261"/>
      <c r="AT299" s="261"/>
      <c r="AU299" s="261"/>
      <c r="AV299" s="261"/>
      <c r="AW299" s="261"/>
      <c r="AX299" s="261"/>
      <c r="AY299" s="261"/>
      <c r="AZ299" s="261"/>
      <c r="BA299" s="261"/>
      <c r="BB299" s="261"/>
      <c r="BC299" s="261"/>
      <c r="BD299" s="261"/>
    </row>
    <row r="300" spans="32:56" s="545" customFormat="1" ht="10.5">
      <c r="AF300" s="261"/>
      <c r="AG300" s="261"/>
      <c r="AH300" s="261"/>
      <c r="AI300" s="261"/>
      <c r="AJ300" s="261"/>
      <c r="AK300" s="261"/>
      <c r="AL300" s="261"/>
      <c r="AM300" s="261"/>
      <c r="AN300" s="261"/>
      <c r="AO300" s="261"/>
      <c r="AP300" s="261"/>
      <c r="AQ300" s="261"/>
      <c r="AR300" s="261"/>
      <c r="AS300" s="261"/>
      <c r="AT300" s="261"/>
      <c r="AU300" s="261"/>
      <c r="AV300" s="261"/>
      <c r="AW300" s="261"/>
      <c r="AX300" s="261"/>
      <c r="AY300" s="261"/>
      <c r="AZ300" s="261"/>
      <c r="BA300" s="261"/>
      <c r="BB300" s="261"/>
      <c r="BC300" s="261"/>
      <c r="BD300" s="261"/>
    </row>
    <row r="301" spans="32:56" s="545" customFormat="1" ht="10.5">
      <c r="AF301" s="261"/>
      <c r="AG301" s="261"/>
      <c r="AH301" s="261"/>
      <c r="AI301" s="261"/>
      <c r="AJ301" s="261"/>
      <c r="AK301" s="261"/>
      <c r="AL301" s="261"/>
      <c r="AM301" s="261"/>
      <c r="AN301" s="261"/>
      <c r="AO301" s="261"/>
      <c r="AP301" s="261"/>
      <c r="AQ301" s="261"/>
      <c r="AR301" s="261"/>
      <c r="AS301" s="261"/>
      <c r="AT301" s="261"/>
      <c r="AU301" s="261"/>
      <c r="AV301" s="261"/>
      <c r="AW301" s="261"/>
      <c r="AX301" s="261"/>
      <c r="AY301" s="261"/>
      <c r="AZ301" s="261"/>
      <c r="BA301" s="261"/>
      <c r="BB301" s="261"/>
      <c r="BC301" s="261"/>
      <c r="BD301" s="261"/>
    </row>
    <row r="302" spans="32:56" s="545" customFormat="1" ht="10.5">
      <c r="AF302" s="261"/>
      <c r="AG302" s="261"/>
      <c r="AH302" s="261"/>
      <c r="AI302" s="261"/>
      <c r="AJ302" s="261"/>
      <c r="AK302" s="261"/>
      <c r="AL302" s="261"/>
      <c r="AM302" s="261"/>
      <c r="AN302" s="261"/>
      <c r="AO302" s="261"/>
      <c r="AP302" s="261"/>
      <c r="AQ302" s="261"/>
      <c r="AR302" s="261"/>
      <c r="AS302" s="261"/>
      <c r="AT302" s="261"/>
      <c r="AU302" s="261"/>
      <c r="AV302" s="261"/>
      <c r="AW302" s="261"/>
      <c r="AX302" s="261"/>
      <c r="AY302" s="261"/>
      <c r="AZ302" s="261"/>
      <c r="BA302" s="261"/>
      <c r="BB302" s="261"/>
      <c r="BC302" s="261"/>
      <c r="BD302" s="261"/>
    </row>
    <row r="303" spans="32:56" s="545" customFormat="1" ht="10.5">
      <c r="AF303" s="261"/>
      <c r="AG303" s="261"/>
      <c r="AH303" s="261"/>
      <c r="AI303" s="261"/>
      <c r="AJ303" s="261"/>
      <c r="AK303" s="261"/>
      <c r="AL303" s="261"/>
      <c r="AM303" s="261"/>
      <c r="AN303" s="261"/>
      <c r="AO303" s="261"/>
      <c r="AP303" s="261"/>
      <c r="AQ303" s="261"/>
      <c r="AR303" s="261"/>
      <c r="AS303" s="261"/>
      <c r="AT303" s="261"/>
      <c r="AU303" s="261"/>
      <c r="AV303" s="261"/>
      <c r="AW303" s="261"/>
      <c r="AX303" s="261"/>
      <c r="AY303" s="261"/>
      <c r="AZ303" s="261"/>
      <c r="BA303" s="261"/>
      <c r="BB303" s="261"/>
      <c r="BC303" s="261"/>
      <c r="BD303" s="261"/>
    </row>
    <row r="304" spans="32:56" s="545" customFormat="1" ht="10.5">
      <c r="AF304" s="261"/>
      <c r="AG304" s="261"/>
      <c r="AH304" s="261"/>
      <c r="AI304" s="261"/>
      <c r="AJ304" s="261"/>
      <c r="AK304" s="261"/>
      <c r="AL304" s="261"/>
      <c r="AM304" s="261"/>
      <c r="AN304" s="261"/>
      <c r="AO304" s="261"/>
      <c r="AP304" s="261"/>
      <c r="AQ304" s="261"/>
      <c r="AR304" s="261"/>
      <c r="AS304" s="261"/>
      <c r="AT304" s="261"/>
      <c r="AU304" s="261"/>
      <c r="AV304" s="261"/>
      <c r="AW304" s="261"/>
      <c r="AX304" s="261"/>
      <c r="AY304" s="261"/>
      <c r="AZ304" s="261"/>
      <c r="BA304" s="261"/>
      <c r="BB304" s="261"/>
      <c r="BC304" s="261"/>
      <c r="BD304" s="261"/>
    </row>
    <row r="305" spans="32:56" s="545" customFormat="1" ht="10.5">
      <c r="AF305" s="261"/>
      <c r="AG305" s="261"/>
      <c r="AH305" s="261"/>
      <c r="AI305" s="261"/>
      <c r="AJ305" s="261"/>
      <c r="AK305" s="261"/>
      <c r="AL305" s="261"/>
      <c r="AM305" s="261"/>
      <c r="AN305" s="261"/>
      <c r="AO305" s="261"/>
      <c r="AP305" s="261"/>
      <c r="AQ305" s="261"/>
      <c r="AR305" s="261"/>
      <c r="AS305" s="261"/>
      <c r="AT305" s="261"/>
      <c r="AU305" s="261"/>
      <c r="AV305" s="261"/>
      <c r="AW305" s="261"/>
      <c r="AX305" s="261"/>
      <c r="AY305" s="261"/>
      <c r="AZ305" s="261"/>
      <c r="BA305" s="261"/>
      <c r="BB305" s="261"/>
      <c r="BC305" s="261"/>
      <c r="BD305" s="261"/>
    </row>
    <row r="306" spans="32:56" s="545" customFormat="1" ht="10.5">
      <c r="AF306" s="261"/>
      <c r="AG306" s="261"/>
      <c r="AH306" s="261"/>
      <c r="AI306" s="261"/>
      <c r="AJ306" s="261"/>
      <c r="AK306" s="261"/>
      <c r="AL306" s="261"/>
      <c r="AM306" s="261"/>
      <c r="AN306" s="261"/>
      <c r="AO306" s="261"/>
      <c r="AP306" s="261"/>
      <c r="AQ306" s="261"/>
      <c r="AR306" s="261"/>
      <c r="AS306" s="261"/>
      <c r="AT306" s="261"/>
      <c r="AU306" s="261"/>
      <c r="AV306" s="261"/>
      <c r="AW306" s="261"/>
      <c r="AX306" s="261"/>
      <c r="AY306" s="261"/>
      <c r="AZ306" s="261"/>
      <c r="BA306" s="261"/>
      <c r="BB306" s="261"/>
      <c r="BC306" s="261"/>
      <c r="BD306" s="261"/>
    </row>
    <row r="307" spans="32:56" s="545" customFormat="1" ht="10.5">
      <c r="AF307" s="261"/>
      <c r="AG307" s="261"/>
      <c r="AH307" s="261"/>
      <c r="AI307" s="261"/>
      <c r="AJ307" s="261"/>
      <c r="AK307" s="261"/>
      <c r="AL307" s="261"/>
      <c r="AM307" s="261"/>
      <c r="AN307" s="261"/>
      <c r="AO307" s="261"/>
      <c r="AP307" s="261"/>
      <c r="AQ307" s="261"/>
      <c r="AR307" s="261"/>
      <c r="AS307" s="261"/>
      <c r="AT307" s="261"/>
      <c r="AU307" s="261"/>
      <c r="AV307" s="261"/>
      <c r="AW307" s="261"/>
      <c r="AX307" s="261"/>
      <c r="AY307" s="261"/>
      <c r="AZ307" s="261"/>
      <c r="BA307" s="261"/>
      <c r="BB307" s="261"/>
      <c r="BC307" s="261"/>
      <c r="BD307" s="261"/>
    </row>
    <row r="308" spans="32:56" s="545" customFormat="1" ht="10.5">
      <c r="AF308" s="261"/>
      <c r="AG308" s="261"/>
      <c r="AH308" s="261"/>
      <c r="AI308" s="261"/>
      <c r="AJ308" s="261"/>
      <c r="AK308" s="261"/>
      <c r="AL308" s="261"/>
      <c r="AM308" s="261"/>
      <c r="AN308" s="261"/>
      <c r="AO308" s="261"/>
      <c r="AP308" s="261"/>
      <c r="AQ308" s="261"/>
      <c r="AR308" s="261"/>
      <c r="AS308" s="261"/>
      <c r="AT308" s="261"/>
      <c r="AU308" s="261"/>
      <c r="AV308" s="261"/>
      <c r="AW308" s="261"/>
      <c r="AX308" s="261"/>
      <c r="AY308" s="261"/>
      <c r="AZ308" s="261"/>
      <c r="BA308" s="261"/>
      <c r="BB308" s="261"/>
      <c r="BC308" s="261"/>
      <c r="BD308" s="261"/>
    </row>
    <row r="309" spans="32:56" s="545" customFormat="1" ht="10.5">
      <c r="AF309" s="261"/>
      <c r="AG309" s="261"/>
      <c r="AH309" s="261"/>
      <c r="AI309" s="261"/>
      <c r="AJ309" s="261"/>
      <c r="AK309" s="261"/>
      <c r="AL309" s="261"/>
      <c r="AM309" s="261"/>
      <c r="AN309" s="261"/>
      <c r="AO309" s="261"/>
      <c r="AP309" s="261"/>
      <c r="AQ309" s="261"/>
      <c r="AR309" s="261"/>
      <c r="AS309" s="261"/>
      <c r="AT309" s="261"/>
      <c r="AU309" s="261"/>
      <c r="AV309" s="261"/>
      <c r="AW309" s="261"/>
      <c r="AX309" s="261"/>
      <c r="AY309" s="261"/>
      <c r="AZ309" s="261"/>
      <c r="BA309" s="261"/>
      <c r="BB309" s="261"/>
      <c r="BC309" s="261"/>
      <c r="BD309" s="261"/>
    </row>
    <row r="310" spans="32:56" s="545" customFormat="1" ht="10.5">
      <c r="AF310" s="261"/>
      <c r="AG310" s="261"/>
      <c r="AH310" s="261"/>
      <c r="AI310" s="261"/>
      <c r="AJ310" s="261"/>
      <c r="AK310" s="261"/>
      <c r="AL310" s="261"/>
      <c r="AM310" s="261"/>
      <c r="AN310" s="261"/>
      <c r="AO310" s="261"/>
      <c r="AP310" s="261"/>
      <c r="AQ310" s="261"/>
      <c r="AR310" s="261"/>
      <c r="AS310" s="261"/>
      <c r="AT310" s="261"/>
      <c r="AU310" s="261"/>
      <c r="AV310" s="261"/>
      <c r="AW310" s="261"/>
      <c r="AX310" s="261"/>
      <c r="AY310" s="261"/>
      <c r="AZ310" s="261"/>
      <c r="BA310" s="261"/>
      <c r="BB310" s="261"/>
      <c r="BC310" s="261"/>
      <c r="BD310" s="261"/>
    </row>
    <row r="311" spans="32:56" s="545" customFormat="1" ht="10.5">
      <c r="AF311" s="261"/>
      <c r="AG311" s="261"/>
      <c r="AH311" s="261"/>
      <c r="AI311" s="261"/>
      <c r="AJ311" s="261"/>
      <c r="AK311" s="261"/>
      <c r="AL311" s="261"/>
      <c r="AM311" s="261"/>
      <c r="AN311" s="261"/>
      <c r="AO311" s="261"/>
      <c r="AP311" s="261"/>
      <c r="AQ311" s="261"/>
      <c r="AR311" s="261"/>
      <c r="AS311" s="261"/>
      <c r="AT311" s="261"/>
      <c r="AU311" s="261"/>
      <c r="AV311" s="261"/>
      <c r="AW311" s="261"/>
      <c r="AX311" s="261"/>
      <c r="AY311" s="261"/>
      <c r="AZ311" s="261"/>
      <c r="BA311" s="261"/>
      <c r="BB311" s="261"/>
      <c r="BC311" s="261"/>
      <c r="BD311" s="261"/>
    </row>
    <row r="312" spans="32:56" s="545" customFormat="1" ht="10.5">
      <c r="AF312" s="261"/>
      <c r="AG312" s="261"/>
      <c r="AH312" s="261"/>
      <c r="AI312" s="261"/>
      <c r="AJ312" s="261"/>
      <c r="AK312" s="261"/>
      <c r="AL312" s="261"/>
      <c r="AM312" s="261"/>
      <c r="AN312" s="261"/>
      <c r="AO312" s="261"/>
      <c r="AP312" s="261"/>
      <c r="AQ312" s="261"/>
      <c r="AR312" s="261"/>
      <c r="AS312" s="261"/>
      <c r="AT312" s="261"/>
      <c r="AU312" s="261"/>
      <c r="AV312" s="261"/>
      <c r="AW312" s="261"/>
      <c r="AX312" s="261"/>
      <c r="AY312" s="261"/>
      <c r="AZ312" s="261"/>
      <c r="BA312" s="261"/>
      <c r="BB312" s="261"/>
      <c r="BC312" s="261"/>
      <c r="BD312" s="261"/>
    </row>
    <row r="313" spans="32:56" s="545" customFormat="1" ht="10.5">
      <c r="AF313" s="261"/>
      <c r="AG313" s="261"/>
      <c r="AH313" s="261"/>
      <c r="AI313" s="261"/>
      <c r="AJ313" s="261"/>
      <c r="AK313" s="261"/>
      <c r="AL313" s="261"/>
      <c r="AM313" s="261"/>
      <c r="AN313" s="261"/>
      <c r="AO313" s="261"/>
      <c r="AP313" s="261"/>
      <c r="AQ313" s="261"/>
      <c r="AR313" s="261"/>
      <c r="AS313" s="261"/>
      <c r="AT313" s="261"/>
      <c r="AU313" s="261"/>
      <c r="AV313" s="261"/>
      <c r="AW313" s="261"/>
      <c r="AX313" s="261"/>
      <c r="AY313" s="261"/>
      <c r="AZ313" s="261"/>
      <c r="BA313" s="261"/>
      <c r="BB313" s="261"/>
      <c r="BC313" s="261"/>
      <c r="BD313" s="261"/>
    </row>
    <row r="314" spans="32:56" s="545" customFormat="1" ht="10.5">
      <c r="AF314" s="261"/>
      <c r="AG314" s="261"/>
      <c r="AH314" s="261"/>
      <c r="AI314" s="261"/>
      <c r="AJ314" s="261"/>
      <c r="AK314" s="261"/>
      <c r="AL314" s="261"/>
      <c r="AM314" s="261"/>
      <c r="AN314" s="261"/>
      <c r="AO314" s="261"/>
      <c r="AP314" s="261"/>
      <c r="AQ314" s="261"/>
      <c r="AR314" s="261"/>
      <c r="AS314" s="261"/>
      <c r="AT314" s="261"/>
      <c r="AU314" s="261"/>
      <c r="AV314" s="261"/>
      <c r="AW314" s="261"/>
      <c r="AX314" s="261"/>
      <c r="AY314" s="261"/>
      <c r="AZ314" s="261"/>
      <c r="BA314" s="261"/>
      <c r="BB314" s="261"/>
      <c r="BC314" s="261"/>
      <c r="BD314" s="261"/>
    </row>
    <row r="315" spans="32:56" s="545" customFormat="1" ht="10.5">
      <c r="AF315" s="261"/>
      <c r="AG315" s="261"/>
      <c r="AH315" s="261"/>
      <c r="AI315" s="261"/>
      <c r="AJ315" s="261"/>
      <c r="AK315" s="261"/>
      <c r="AL315" s="261"/>
      <c r="AM315" s="261"/>
      <c r="AN315" s="261"/>
      <c r="AO315" s="261"/>
      <c r="AP315" s="261"/>
      <c r="AQ315" s="261"/>
      <c r="AR315" s="261"/>
      <c r="AS315" s="261"/>
      <c r="AT315" s="261"/>
      <c r="AU315" s="261"/>
      <c r="AV315" s="261"/>
      <c r="AW315" s="261"/>
      <c r="AX315" s="261"/>
      <c r="AY315" s="261"/>
      <c r="AZ315" s="261"/>
      <c r="BA315" s="261"/>
      <c r="BB315" s="261"/>
      <c r="BC315" s="261"/>
      <c r="BD315" s="261"/>
    </row>
    <row r="316" spans="32:56" s="545" customFormat="1" ht="10.5">
      <c r="AF316" s="261"/>
      <c r="AG316" s="261"/>
      <c r="AH316" s="261"/>
      <c r="AI316" s="261"/>
      <c r="AJ316" s="261"/>
      <c r="AK316" s="261"/>
      <c r="AL316" s="261"/>
      <c r="AM316" s="261"/>
      <c r="AN316" s="261"/>
      <c r="AO316" s="261"/>
      <c r="AP316" s="261"/>
      <c r="AQ316" s="261"/>
      <c r="AR316" s="261"/>
      <c r="AS316" s="261"/>
      <c r="AT316" s="261"/>
      <c r="AU316" s="261"/>
      <c r="AV316" s="261"/>
      <c r="AW316" s="261"/>
      <c r="AX316" s="261"/>
      <c r="AY316" s="261"/>
      <c r="AZ316" s="261"/>
      <c r="BA316" s="261"/>
      <c r="BB316" s="261"/>
      <c r="BC316" s="261"/>
      <c r="BD316" s="261"/>
    </row>
    <row r="317" spans="32:56" s="545" customFormat="1" ht="10.5">
      <c r="AF317" s="261"/>
      <c r="AG317" s="261"/>
      <c r="AH317" s="261"/>
      <c r="AI317" s="261"/>
      <c r="AJ317" s="261"/>
      <c r="AK317" s="261"/>
      <c r="AL317" s="261"/>
      <c r="AM317" s="261"/>
      <c r="AN317" s="261"/>
      <c r="AO317" s="261"/>
      <c r="AP317" s="261"/>
      <c r="AQ317" s="261"/>
      <c r="AR317" s="261"/>
      <c r="AS317" s="261"/>
      <c r="AT317" s="261"/>
      <c r="AU317" s="261"/>
      <c r="AV317" s="261"/>
      <c r="AW317" s="261"/>
      <c r="AX317" s="261"/>
      <c r="AY317" s="261"/>
      <c r="AZ317" s="261"/>
      <c r="BA317" s="261"/>
      <c r="BB317" s="261"/>
      <c r="BC317" s="261"/>
      <c r="BD317" s="261"/>
    </row>
    <row r="318" spans="32:56" s="545" customFormat="1" ht="10.5">
      <c r="AF318" s="261"/>
      <c r="AG318" s="261"/>
      <c r="AH318" s="261"/>
      <c r="AI318" s="261"/>
      <c r="AJ318" s="261"/>
      <c r="AK318" s="261"/>
      <c r="AL318" s="261"/>
      <c r="AM318" s="261"/>
      <c r="AN318" s="261"/>
      <c r="AO318" s="261"/>
      <c r="AP318" s="261"/>
      <c r="AQ318" s="261"/>
      <c r="AR318" s="261"/>
      <c r="AS318" s="261"/>
      <c r="AT318" s="261"/>
      <c r="AU318" s="261"/>
      <c r="AV318" s="261"/>
      <c r="AW318" s="261"/>
      <c r="AX318" s="261"/>
      <c r="AY318" s="261"/>
      <c r="AZ318" s="261"/>
      <c r="BA318" s="261"/>
      <c r="BB318" s="261"/>
      <c r="BC318" s="261"/>
      <c r="BD318" s="261"/>
    </row>
    <row r="319" spans="32:56" s="545" customFormat="1" ht="10.5">
      <c r="AF319" s="261"/>
      <c r="AG319" s="261"/>
      <c r="AH319" s="261"/>
      <c r="AI319" s="261"/>
      <c r="AJ319" s="261"/>
      <c r="AK319" s="261"/>
      <c r="AL319" s="261"/>
      <c r="AM319" s="261"/>
      <c r="AN319" s="261"/>
      <c r="AO319" s="261"/>
      <c r="AP319" s="261"/>
      <c r="AQ319" s="261"/>
      <c r="AR319" s="261"/>
      <c r="AS319" s="261"/>
      <c r="AT319" s="261"/>
      <c r="AU319" s="261"/>
      <c r="AV319" s="261"/>
      <c r="AW319" s="261"/>
      <c r="AX319" s="261"/>
      <c r="AY319" s="261"/>
      <c r="AZ319" s="261"/>
      <c r="BA319" s="261"/>
      <c r="BB319" s="261"/>
      <c r="BC319" s="261"/>
      <c r="BD319" s="261"/>
    </row>
    <row r="320" spans="32:56" s="545" customFormat="1" ht="10.5">
      <c r="AF320" s="261"/>
      <c r="AG320" s="261"/>
      <c r="AH320" s="261"/>
      <c r="AI320" s="261"/>
      <c r="AJ320" s="261"/>
      <c r="AK320" s="261"/>
      <c r="AL320" s="261"/>
      <c r="AM320" s="261"/>
      <c r="AN320" s="261"/>
      <c r="AO320" s="261"/>
      <c r="AP320" s="261"/>
      <c r="AQ320" s="261"/>
      <c r="AR320" s="261"/>
      <c r="AS320" s="261"/>
      <c r="AT320" s="261"/>
      <c r="AU320" s="261"/>
      <c r="AV320" s="261"/>
      <c r="AW320" s="261"/>
      <c r="AX320" s="261"/>
      <c r="AY320" s="261"/>
      <c r="AZ320" s="261"/>
      <c r="BA320" s="261"/>
      <c r="BB320" s="261"/>
      <c r="BC320" s="261"/>
      <c r="BD320" s="261"/>
    </row>
    <row r="321" spans="32:56" s="545" customFormat="1" ht="10.5"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</row>
    <row r="322" spans="32:56" s="545" customFormat="1" ht="10.5">
      <c r="AF322" s="261"/>
      <c r="AG322" s="261"/>
      <c r="AH322" s="261"/>
      <c r="AI322" s="261"/>
      <c r="AJ322" s="261"/>
      <c r="AK322" s="261"/>
      <c r="AL322" s="261"/>
      <c r="AM322" s="261"/>
      <c r="AN322" s="261"/>
      <c r="AO322" s="261"/>
      <c r="AP322" s="261"/>
      <c r="AQ322" s="261"/>
      <c r="AR322" s="261"/>
      <c r="AS322" s="261"/>
      <c r="AT322" s="261"/>
      <c r="AU322" s="261"/>
      <c r="AV322" s="261"/>
      <c r="AW322" s="261"/>
      <c r="AX322" s="261"/>
      <c r="AY322" s="261"/>
      <c r="AZ322" s="261"/>
      <c r="BA322" s="261"/>
      <c r="BB322" s="261"/>
      <c r="BC322" s="261"/>
      <c r="BD322" s="261"/>
    </row>
    <row r="323" spans="32:56" s="545" customFormat="1" ht="10.5">
      <c r="AF323" s="261"/>
      <c r="AG323" s="261"/>
      <c r="AH323" s="261"/>
      <c r="AI323" s="261"/>
      <c r="AJ323" s="261"/>
      <c r="AK323" s="261"/>
      <c r="AL323" s="261"/>
      <c r="AM323" s="261"/>
      <c r="AN323" s="261"/>
      <c r="AO323" s="261"/>
      <c r="AP323" s="261"/>
      <c r="AQ323" s="261"/>
      <c r="AR323" s="261"/>
      <c r="AS323" s="261"/>
      <c r="AT323" s="261"/>
      <c r="AU323" s="261"/>
      <c r="AV323" s="261"/>
      <c r="AW323" s="261"/>
      <c r="AX323" s="261"/>
      <c r="AY323" s="261"/>
      <c r="AZ323" s="261"/>
      <c r="BA323" s="261"/>
      <c r="BB323" s="261"/>
      <c r="BC323" s="261"/>
      <c r="BD323" s="261"/>
    </row>
    <row r="324" spans="32:56" s="545" customFormat="1" ht="10.5"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</row>
    <row r="325" spans="32:56" s="545" customFormat="1" ht="10.5">
      <c r="AF325" s="261"/>
      <c r="AG325" s="261"/>
      <c r="AH325" s="261"/>
      <c r="AI325" s="261"/>
      <c r="AJ325" s="261"/>
      <c r="AK325" s="261"/>
      <c r="AL325" s="261"/>
      <c r="AM325" s="261"/>
      <c r="AN325" s="261"/>
      <c r="AO325" s="261"/>
      <c r="AP325" s="261"/>
      <c r="AQ325" s="261"/>
      <c r="AR325" s="261"/>
      <c r="AS325" s="261"/>
      <c r="AT325" s="261"/>
      <c r="AU325" s="261"/>
      <c r="AV325" s="261"/>
      <c r="AW325" s="261"/>
      <c r="AX325" s="261"/>
      <c r="AY325" s="261"/>
      <c r="AZ325" s="261"/>
      <c r="BA325" s="261"/>
      <c r="BB325" s="261"/>
      <c r="BC325" s="261"/>
      <c r="BD325" s="261"/>
    </row>
    <row r="326" spans="32:56" s="545" customFormat="1" ht="10.5">
      <c r="AF326" s="261"/>
      <c r="AG326" s="261"/>
      <c r="AH326" s="261"/>
      <c r="AI326" s="261"/>
      <c r="AJ326" s="261"/>
      <c r="AK326" s="261"/>
      <c r="AL326" s="261"/>
      <c r="AM326" s="261"/>
      <c r="AN326" s="261"/>
      <c r="AO326" s="261"/>
      <c r="AP326" s="261"/>
      <c r="AQ326" s="261"/>
      <c r="AR326" s="261"/>
      <c r="AS326" s="261"/>
      <c r="AT326" s="261"/>
      <c r="AU326" s="261"/>
      <c r="AV326" s="261"/>
      <c r="AW326" s="261"/>
      <c r="AX326" s="261"/>
      <c r="AY326" s="261"/>
      <c r="AZ326" s="261"/>
      <c r="BA326" s="261"/>
      <c r="BB326" s="261"/>
      <c r="BC326" s="261"/>
      <c r="BD326" s="261"/>
    </row>
    <row r="327" spans="32:56" s="545" customFormat="1" ht="10.5">
      <c r="AF327" s="261"/>
      <c r="AG327" s="261"/>
      <c r="AH327" s="261"/>
      <c r="AI327" s="261"/>
      <c r="AJ327" s="261"/>
      <c r="AK327" s="261"/>
      <c r="AL327" s="261"/>
      <c r="AM327" s="261"/>
      <c r="AN327" s="261"/>
      <c r="AO327" s="261"/>
      <c r="AP327" s="261"/>
      <c r="AQ327" s="261"/>
      <c r="AR327" s="261"/>
      <c r="AS327" s="261"/>
      <c r="AT327" s="261"/>
      <c r="AU327" s="261"/>
      <c r="AV327" s="261"/>
      <c r="AW327" s="261"/>
      <c r="AX327" s="261"/>
      <c r="AY327" s="261"/>
      <c r="AZ327" s="261"/>
      <c r="BA327" s="261"/>
      <c r="BB327" s="261"/>
      <c r="BC327" s="261"/>
      <c r="BD327" s="261"/>
    </row>
    <row r="328" spans="32:56" s="545" customFormat="1" ht="10.5">
      <c r="AF328" s="261"/>
      <c r="AG328" s="261"/>
      <c r="AH328" s="261"/>
      <c r="AI328" s="261"/>
      <c r="AJ328" s="261"/>
      <c r="AK328" s="261"/>
      <c r="AL328" s="261"/>
      <c r="AM328" s="261"/>
      <c r="AN328" s="261"/>
      <c r="AO328" s="261"/>
      <c r="AP328" s="261"/>
      <c r="AQ328" s="261"/>
      <c r="AR328" s="261"/>
      <c r="AS328" s="261"/>
      <c r="AT328" s="261"/>
      <c r="AU328" s="261"/>
      <c r="AV328" s="261"/>
      <c r="AW328" s="261"/>
      <c r="AX328" s="261"/>
      <c r="AY328" s="261"/>
      <c r="AZ328" s="261"/>
      <c r="BA328" s="261"/>
      <c r="BB328" s="261"/>
      <c r="BC328" s="261"/>
      <c r="BD328" s="261"/>
    </row>
    <row r="329" spans="32:56" s="545" customFormat="1" ht="10.5">
      <c r="AF329" s="261"/>
      <c r="AG329" s="261"/>
      <c r="AH329" s="261"/>
      <c r="AI329" s="261"/>
      <c r="AJ329" s="261"/>
      <c r="AK329" s="261"/>
      <c r="AL329" s="261"/>
      <c r="AM329" s="261"/>
      <c r="AN329" s="261"/>
      <c r="AO329" s="261"/>
      <c r="AP329" s="261"/>
      <c r="AQ329" s="261"/>
      <c r="AR329" s="261"/>
      <c r="AS329" s="261"/>
      <c r="AT329" s="261"/>
      <c r="AU329" s="261"/>
      <c r="AV329" s="261"/>
      <c r="AW329" s="261"/>
      <c r="AX329" s="261"/>
      <c r="AY329" s="261"/>
      <c r="AZ329" s="261"/>
      <c r="BA329" s="261"/>
      <c r="BB329" s="261"/>
      <c r="BC329" s="261"/>
      <c r="BD329" s="261"/>
    </row>
    <row r="330" spans="32:56" s="545" customFormat="1" ht="10.5">
      <c r="AF330" s="261"/>
      <c r="AG330" s="261"/>
      <c r="AH330" s="261"/>
      <c r="AI330" s="261"/>
      <c r="AJ330" s="261"/>
      <c r="AK330" s="261"/>
      <c r="AL330" s="261"/>
      <c r="AM330" s="261"/>
      <c r="AN330" s="261"/>
      <c r="AO330" s="261"/>
      <c r="AP330" s="261"/>
      <c r="AQ330" s="261"/>
      <c r="AR330" s="261"/>
      <c r="AS330" s="261"/>
      <c r="AT330" s="261"/>
      <c r="AU330" s="261"/>
      <c r="AV330" s="261"/>
      <c r="AW330" s="261"/>
      <c r="AX330" s="261"/>
      <c r="AY330" s="261"/>
      <c r="AZ330" s="261"/>
      <c r="BA330" s="261"/>
      <c r="BB330" s="261"/>
      <c r="BC330" s="261"/>
      <c r="BD330" s="261"/>
    </row>
    <row r="331" spans="32:56" s="545" customFormat="1" ht="10.5">
      <c r="AF331" s="261"/>
      <c r="AG331" s="261"/>
      <c r="AH331" s="261"/>
      <c r="AI331" s="261"/>
      <c r="AJ331" s="261"/>
      <c r="AK331" s="261"/>
      <c r="AL331" s="261"/>
      <c r="AM331" s="261"/>
      <c r="AN331" s="261"/>
      <c r="AO331" s="261"/>
      <c r="AP331" s="261"/>
      <c r="AQ331" s="261"/>
      <c r="AR331" s="261"/>
      <c r="AS331" s="261"/>
      <c r="AT331" s="261"/>
      <c r="AU331" s="261"/>
      <c r="AV331" s="261"/>
      <c r="AW331" s="261"/>
      <c r="AX331" s="261"/>
      <c r="AY331" s="261"/>
      <c r="AZ331" s="261"/>
      <c r="BA331" s="261"/>
      <c r="BB331" s="261"/>
      <c r="BC331" s="261"/>
      <c r="BD331" s="261"/>
    </row>
    <row r="332" spans="32:56" s="545" customFormat="1" ht="10.5">
      <c r="AF332" s="261"/>
      <c r="AG332" s="261"/>
      <c r="AH332" s="261"/>
      <c r="AI332" s="261"/>
      <c r="AJ332" s="261"/>
      <c r="AK332" s="261"/>
      <c r="AL332" s="261"/>
      <c r="AM332" s="261"/>
      <c r="AN332" s="261"/>
      <c r="AO332" s="261"/>
      <c r="AP332" s="261"/>
      <c r="AQ332" s="261"/>
      <c r="AR332" s="261"/>
      <c r="AS332" s="261"/>
      <c r="AT332" s="261"/>
      <c r="AU332" s="261"/>
      <c r="AV332" s="261"/>
      <c r="AW332" s="261"/>
      <c r="AX332" s="261"/>
      <c r="AY332" s="261"/>
      <c r="AZ332" s="261"/>
      <c r="BA332" s="261"/>
      <c r="BB332" s="261"/>
      <c r="BC332" s="261"/>
      <c r="BD332" s="261"/>
    </row>
    <row r="333" spans="32:56" s="545" customFormat="1" ht="10.5"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</row>
    <row r="334" spans="32:56" s="545" customFormat="1" ht="10.5">
      <c r="AF334" s="261"/>
      <c r="AG334" s="261"/>
      <c r="AH334" s="261"/>
      <c r="AI334" s="261"/>
      <c r="AJ334" s="261"/>
      <c r="AK334" s="261"/>
      <c r="AL334" s="261"/>
      <c r="AM334" s="261"/>
      <c r="AN334" s="261"/>
      <c r="AO334" s="261"/>
      <c r="AP334" s="261"/>
      <c r="AQ334" s="261"/>
      <c r="AR334" s="261"/>
      <c r="AS334" s="261"/>
      <c r="AT334" s="261"/>
      <c r="AU334" s="261"/>
      <c r="AV334" s="261"/>
      <c r="AW334" s="261"/>
      <c r="AX334" s="261"/>
      <c r="AY334" s="261"/>
      <c r="AZ334" s="261"/>
      <c r="BA334" s="261"/>
      <c r="BB334" s="261"/>
      <c r="BC334" s="261"/>
      <c r="BD334" s="261"/>
    </row>
    <row r="335" spans="32:56" s="545" customFormat="1" ht="10.5">
      <c r="AF335" s="261"/>
      <c r="AG335" s="261"/>
      <c r="AH335" s="261"/>
      <c r="AI335" s="261"/>
      <c r="AJ335" s="261"/>
      <c r="AK335" s="261"/>
      <c r="AL335" s="261"/>
      <c r="AM335" s="261"/>
      <c r="AN335" s="261"/>
      <c r="AO335" s="261"/>
      <c r="AP335" s="261"/>
      <c r="AQ335" s="261"/>
      <c r="AR335" s="261"/>
      <c r="AS335" s="261"/>
      <c r="AT335" s="261"/>
      <c r="AU335" s="261"/>
      <c r="AV335" s="261"/>
      <c r="AW335" s="261"/>
      <c r="AX335" s="261"/>
      <c r="AY335" s="261"/>
      <c r="AZ335" s="261"/>
      <c r="BA335" s="261"/>
      <c r="BB335" s="261"/>
      <c r="BC335" s="261"/>
      <c r="BD335" s="261"/>
    </row>
    <row r="336" spans="32:56" s="545" customFormat="1" ht="10.5">
      <c r="AF336" s="261"/>
      <c r="AG336" s="261"/>
      <c r="AH336" s="261"/>
      <c r="AI336" s="261"/>
      <c r="AJ336" s="261"/>
      <c r="AK336" s="261"/>
      <c r="AL336" s="261"/>
      <c r="AM336" s="261"/>
      <c r="AN336" s="261"/>
      <c r="AO336" s="261"/>
      <c r="AP336" s="261"/>
      <c r="AQ336" s="261"/>
      <c r="AR336" s="261"/>
      <c r="AS336" s="261"/>
      <c r="AT336" s="261"/>
      <c r="AU336" s="261"/>
      <c r="AV336" s="261"/>
      <c r="AW336" s="261"/>
      <c r="AX336" s="261"/>
      <c r="AY336" s="261"/>
      <c r="AZ336" s="261"/>
      <c r="BA336" s="261"/>
      <c r="BB336" s="261"/>
      <c r="BC336" s="261"/>
      <c r="BD336" s="261"/>
    </row>
    <row r="337" spans="32:56" s="545" customFormat="1" ht="10.5">
      <c r="AF337" s="261"/>
      <c r="AG337" s="261"/>
      <c r="AH337" s="261"/>
      <c r="AI337" s="261"/>
      <c r="AJ337" s="261"/>
      <c r="AK337" s="261"/>
      <c r="AL337" s="261"/>
      <c r="AM337" s="261"/>
      <c r="AN337" s="261"/>
      <c r="AO337" s="261"/>
      <c r="AP337" s="261"/>
      <c r="AQ337" s="261"/>
      <c r="AR337" s="261"/>
      <c r="AS337" s="261"/>
      <c r="AT337" s="261"/>
      <c r="AU337" s="261"/>
      <c r="AV337" s="261"/>
      <c r="AW337" s="261"/>
      <c r="AX337" s="261"/>
      <c r="AY337" s="261"/>
      <c r="AZ337" s="261"/>
      <c r="BA337" s="261"/>
      <c r="BB337" s="261"/>
      <c r="BC337" s="261"/>
      <c r="BD337" s="261"/>
    </row>
    <row r="338" spans="32:56" s="545" customFormat="1" ht="10.5"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</row>
    <row r="339" spans="32:56" s="545" customFormat="1" ht="10.5">
      <c r="AF339" s="261"/>
      <c r="AG339" s="261"/>
      <c r="AH339" s="261"/>
      <c r="AI339" s="261"/>
      <c r="AJ339" s="261"/>
      <c r="AK339" s="261"/>
      <c r="AL339" s="261"/>
      <c r="AM339" s="261"/>
      <c r="AN339" s="261"/>
      <c r="AO339" s="261"/>
      <c r="AP339" s="261"/>
      <c r="AQ339" s="261"/>
      <c r="AR339" s="261"/>
      <c r="AS339" s="261"/>
      <c r="AT339" s="261"/>
      <c r="AU339" s="261"/>
      <c r="AV339" s="261"/>
      <c r="AW339" s="261"/>
      <c r="AX339" s="261"/>
      <c r="AY339" s="261"/>
      <c r="AZ339" s="261"/>
      <c r="BA339" s="261"/>
      <c r="BB339" s="261"/>
      <c r="BC339" s="261"/>
      <c r="BD339" s="261"/>
    </row>
    <row r="340" spans="32:56" s="545" customFormat="1" ht="10.5">
      <c r="AF340" s="261"/>
      <c r="AG340" s="261"/>
      <c r="AH340" s="261"/>
      <c r="AI340" s="261"/>
      <c r="AJ340" s="261"/>
      <c r="AK340" s="261"/>
      <c r="AL340" s="261"/>
      <c r="AM340" s="261"/>
      <c r="AN340" s="261"/>
      <c r="AO340" s="261"/>
      <c r="AP340" s="261"/>
      <c r="AQ340" s="261"/>
      <c r="AR340" s="261"/>
      <c r="AS340" s="261"/>
      <c r="AT340" s="261"/>
      <c r="AU340" s="261"/>
      <c r="AV340" s="261"/>
      <c r="AW340" s="261"/>
      <c r="AX340" s="261"/>
      <c r="AY340" s="261"/>
      <c r="AZ340" s="261"/>
      <c r="BA340" s="261"/>
      <c r="BB340" s="261"/>
      <c r="BC340" s="261"/>
      <c r="BD340" s="261"/>
    </row>
    <row r="341" spans="32:56" s="545" customFormat="1" ht="10.5">
      <c r="AF341" s="261"/>
      <c r="AG341" s="261"/>
      <c r="AH341" s="261"/>
      <c r="AI341" s="261"/>
      <c r="AJ341" s="261"/>
      <c r="AK341" s="261"/>
      <c r="AL341" s="261"/>
      <c r="AM341" s="261"/>
      <c r="AN341" s="261"/>
      <c r="AO341" s="261"/>
      <c r="AP341" s="261"/>
      <c r="AQ341" s="261"/>
      <c r="AR341" s="261"/>
      <c r="AS341" s="261"/>
      <c r="AT341" s="261"/>
      <c r="AU341" s="261"/>
      <c r="AV341" s="261"/>
      <c r="AW341" s="261"/>
      <c r="AX341" s="261"/>
      <c r="AY341" s="261"/>
      <c r="AZ341" s="261"/>
      <c r="BA341" s="261"/>
      <c r="BB341" s="261"/>
      <c r="BC341" s="261"/>
      <c r="BD341" s="261"/>
    </row>
    <row r="342" spans="32:56" s="545" customFormat="1" ht="10.5">
      <c r="AF342" s="261"/>
      <c r="AG342" s="261"/>
      <c r="AH342" s="261"/>
      <c r="AI342" s="261"/>
      <c r="AJ342" s="261"/>
      <c r="AK342" s="261"/>
      <c r="AL342" s="261"/>
      <c r="AM342" s="261"/>
      <c r="AN342" s="261"/>
      <c r="AO342" s="261"/>
      <c r="AP342" s="261"/>
      <c r="AQ342" s="261"/>
      <c r="AR342" s="261"/>
      <c r="AS342" s="261"/>
      <c r="AT342" s="261"/>
      <c r="AU342" s="261"/>
      <c r="AV342" s="261"/>
      <c r="AW342" s="261"/>
      <c r="AX342" s="261"/>
      <c r="AY342" s="261"/>
      <c r="AZ342" s="261"/>
      <c r="BA342" s="261"/>
      <c r="BB342" s="261"/>
      <c r="BC342" s="261"/>
      <c r="BD342" s="261"/>
    </row>
    <row r="343" spans="32:56" s="545" customFormat="1" ht="10.5">
      <c r="AF343" s="261"/>
      <c r="AG343" s="261"/>
      <c r="AH343" s="261"/>
      <c r="AI343" s="261"/>
      <c r="AJ343" s="261"/>
      <c r="AK343" s="261"/>
      <c r="AL343" s="261"/>
      <c r="AM343" s="261"/>
      <c r="AN343" s="261"/>
      <c r="AO343" s="261"/>
      <c r="AP343" s="261"/>
      <c r="AQ343" s="261"/>
      <c r="AR343" s="261"/>
      <c r="AS343" s="261"/>
      <c r="AT343" s="261"/>
      <c r="AU343" s="261"/>
      <c r="AV343" s="261"/>
      <c r="AW343" s="261"/>
      <c r="AX343" s="261"/>
      <c r="AY343" s="261"/>
      <c r="AZ343" s="261"/>
      <c r="BA343" s="261"/>
      <c r="BB343" s="261"/>
      <c r="BC343" s="261"/>
      <c r="BD343" s="261"/>
    </row>
    <row r="344" spans="32:56" s="545" customFormat="1" ht="10.5">
      <c r="AF344" s="261"/>
      <c r="AG344" s="261"/>
      <c r="AH344" s="261"/>
      <c r="AI344" s="261"/>
      <c r="AJ344" s="261"/>
      <c r="AK344" s="261"/>
      <c r="AL344" s="261"/>
      <c r="AM344" s="261"/>
      <c r="AN344" s="261"/>
      <c r="AO344" s="261"/>
      <c r="AP344" s="261"/>
      <c r="AQ344" s="261"/>
      <c r="AR344" s="261"/>
      <c r="AS344" s="261"/>
      <c r="AT344" s="261"/>
      <c r="AU344" s="261"/>
      <c r="AV344" s="261"/>
      <c r="AW344" s="261"/>
      <c r="AX344" s="261"/>
      <c r="AY344" s="261"/>
      <c r="AZ344" s="261"/>
      <c r="BA344" s="261"/>
      <c r="BB344" s="261"/>
      <c r="BC344" s="261"/>
      <c r="BD344" s="261"/>
    </row>
    <row r="345" spans="39:40" s="545" customFormat="1" ht="10.5">
      <c r="AM345" s="261"/>
      <c r="AN345" s="261"/>
    </row>
    <row r="346" spans="39:40" s="545" customFormat="1" ht="10.5">
      <c r="AM346" s="261"/>
      <c r="AN346" s="261"/>
    </row>
    <row r="347" spans="39:40" s="545" customFormat="1" ht="10.5">
      <c r="AM347" s="261"/>
      <c r="AN347" s="261"/>
    </row>
    <row r="348" spans="39:40" s="545" customFormat="1" ht="10.5">
      <c r="AM348" s="261"/>
      <c r="AN348" s="261"/>
    </row>
    <row r="349" spans="39:40" s="545" customFormat="1" ht="10.5">
      <c r="AM349" s="261"/>
      <c r="AN349" s="261"/>
    </row>
    <row r="350" spans="39:40" s="545" customFormat="1" ht="10.5">
      <c r="AM350" s="261"/>
      <c r="AN350" s="261"/>
    </row>
    <row r="351" spans="39:40" s="545" customFormat="1" ht="10.5">
      <c r="AM351" s="261"/>
      <c r="AN351" s="261"/>
    </row>
    <row r="352" spans="39:40" s="545" customFormat="1" ht="10.5">
      <c r="AM352" s="261"/>
      <c r="AN352" s="261"/>
    </row>
    <row r="353" s="545" customFormat="1" ht="10.5">
      <c r="AM353" s="261"/>
    </row>
    <row r="354" s="545" customFormat="1" ht="10.5">
      <c r="AM354" s="261"/>
    </row>
    <row r="355" s="545" customFormat="1" ht="10.5">
      <c r="AM355" s="261"/>
    </row>
    <row r="356" s="545" customFormat="1" ht="10.5">
      <c r="AM356" s="261"/>
    </row>
    <row r="357" s="545" customFormat="1" ht="10.5">
      <c r="AM357" s="261"/>
    </row>
    <row r="358" s="545" customFormat="1" ht="10.5">
      <c r="AM358" s="261"/>
    </row>
    <row r="359" s="545" customFormat="1" ht="10.5">
      <c r="AM359" s="261"/>
    </row>
    <row r="360" s="545" customFormat="1" ht="10.5">
      <c r="AM360" s="261"/>
    </row>
    <row r="361" s="545" customFormat="1" ht="10.5">
      <c r="AM361" s="261"/>
    </row>
    <row r="362" s="545" customFormat="1" ht="10.5">
      <c r="AM362" s="261"/>
    </row>
    <row r="363" s="545" customFormat="1" ht="10.5">
      <c r="AM363" s="261"/>
    </row>
    <row r="364" s="545" customFormat="1" ht="10.5">
      <c r="AM364" s="261"/>
    </row>
    <row r="365" s="545" customFormat="1" ht="10.5">
      <c r="AM365" s="261"/>
    </row>
    <row r="366" s="545" customFormat="1" ht="10.5">
      <c r="AM366" s="261"/>
    </row>
    <row r="367" s="545" customFormat="1" ht="10.5">
      <c r="AM367" s="261"/>
    </row>
    <row r="368" s="545" customFormat="1" ht="10.5">
      <c r="AM368" s="261"/>
    </row>
    <row r="369" s="545" customFormat="1" ht="10.5">
      <c r="AM369" s="261"/>
    </row>
  </sheetData>
  <sheetProtection/>
  <mergeCells count="41">
    <mergeCell ref="D46:E46"/>
    <mergeCell ref="F46:G46"/>
    <mergeCell ref="I46:K46"/>
    <mergeCell ref="L46:M46"/>
    <mergeCell ref="O46:P46"/>
    <mergeCell ref="Q46:R46"/>
    <mergeCell ref="D44:E44"/>
    <mergeCell ref="F44:G44"/>
    <mergeCell ref="I44:K44"/>
    <mergeCell ref="L44:M44"/>
    <mergeCell ref="O44:P44"/>
    <mergeCell ref="Q44:R44"/>
    <mergeCell ref="D42:H42"/>
    <mergeCell ref="I42:N42"/>
    <mergeCell ref="O42:R42"/>
    <mergeCell ref="D43:E43"/>
    <mergeCell ref="F43:G43"/>
    <mergeCell ref="I43:K43"/>
    <mergeCell ref="L43:M43"/>
    <mergeCell ref="O43:P43"/>
    <mergeCell ref="Q43:R43"/>
    <mergeCell ref="AM13:AO13"/>
    <mergeCell ref="AP13:AR13"/>
    <mergeCell ref="AM19:AR19"/>
    <mergeCell ref="D40:R40"/>
    <mergeCell ref="D41:H41"/>
    <mergeCell ref="I41:N41"/>
    <mergeCell ref="O41:R41"/>
    <mergeCell ref="C9:E9"/>
    <mergeCell ref="F9:H9"/>
    <mergeCell ref="I9:L9"/>
    <mergeCell ref="M9:O9"/>
    <mergeCell ref="P9:R9"/>
    <mergeCell ref="AJ12:AO12"/>
    <mergeCell ref="C7:H7"/>
    <mergeCell ref="I7:R7"/>
    <mergeCell ref="C8:E8"/>
    <mergeCell ref="F8:H8"/>
    <mergeCell ref="I8:L8"/>
    <mergeCell ref="M8:O8"/>
    <mergeCell ref="P8:R8"/>
  </mergeCells>
  <printOptions/>
  <pageMargins left="0.36" right="0.23" top="0.48" bottom="0.75" header="0.3" footer="0.3"/>
  <pageSetup horizontalDpi="600" verticalDpi="600" orientation="landscape" r:id="rId1"/>
  <headerFooter>
    <oddHeader>&amp;R&amp;"Arial Mon,Regular"&amp;8&amp;UБүлэг 5. Нийгмийн даатгал, халамж</oddHeader>
    <oddFooter>&amp;R&amp;18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S1">
      <selection activeCell="AE1" sqref="AE1:AS16384"/>
    </sheetView>
  </sheetViews>
  <sheetFormatPr defaultColWidth="9.00390625" defaultRowHeight="12.75"/>
  <cols>
    <col min="1" max="1" width="6.25390625" style="600" customWidth="1"/>
    <col min="2" max="2" width="7.375" style="600" customWidth="1"/>
    <col min="3" max="3" width="9.125" style="600" customWidth="1"/>
    <col min="4" max="4" width="8.125" style="600" customWidth="1"/>
    <col min="5" max="5" width="7.00390625" style="600" customWidth="1"/>
    <col min="6" max="6" width="7.75390625" style="600" customWidth="1"/>
    <col min="7" max="7" width="8.75390625" style="600" customWidth="1"/>
    <col min="8" max="8" width="8.375" style="600" customWidth="1"/>
    <col min="9" max="9" width="10.125" style="600" customWidth="1"/>
    <col min="10" max="10" width="8.75390625" style="600" customWidth="1"/>
    <col min="11" max="11" width="8.625" style="600" customWidth="1"/>
    <col min="12" max="12" width="7.00390625" style="600" customWidth="1"/>
    <col min="13" max="14" width="9.125" style="600" customWidth="1"/>
    <col min="15" max="15" width="7.375" style="600" customWidth="1"/>
    <col min="16" max="16" width="5.875" style="600" customWidth="1"/>
    <col min="17" max="17" width="6.25390625" style="600" customWidth="1"/>
    <col min="18" max="19" width="9.125" style="600" customWidth="1"/>
    <col min="20" max="20" width="5.625" style="600" customWidth="1"/>
    <col min="21" max="21" width="7.875" style="600" customWidth="1"/>
    <col min="22" max="22" width="7.375" style="600" customWidth="1"/>
    <col min="23" max="23" width="6.375" style="600" customWidth="1"/>
    <col min="24" max="24" width="9.125" style="600" customWidth="1"/>
    <col min="25" max="25" width="7.25390625" style="600" customWidth="1"/>
    <col min="26" max="26" width="7.375" style="600" customWidth="1"/>
    <col min="27" max="28" width="9.125" style="600" customWidth="1"/>
    <col min="29" max="29" width="6.875" style="600" customWidth="1"/>
    <col min="30" max="30" width="11.875" style="600" customWidth="1"/>
    <col min="31" max="16384" width="9.125" style="600" customWidth="1"/>
  </cols>
  <sheetData>
    <row r="1" spans="1:30" ht="12.75">
      <c r="A1" s="605" t="s">
        <v>450</v>
      </c>
      <c r="B1" s="605"/>
      <c r="C1" s="605"/>
      <c r="D1" s="605"/>
      <c r="E1" s="605"/>
      <c r="F1" s="656" t="s">
        <v>1385</v>
      </c>
      <c r="G1" s="656"/>
      <c r="H1" s="656"/>
      <c r="I1" s="656"/>
      <c r="J1" s="656"/>
      <c r="K1" s="605"/>
      <c r="L1" s="605"/>
      <c r="M1" s="605"/>
      <c r="N1" s="605"/>
      <c r="O1" s="605"/>
      <c r="P1" s="605"/>
      <c r="Q1" s="605"/>
      <c r="R1" s="605"/>
      <c r="S1" s="605"/>
      <c r="T1" s="656" t="s">
        <v>1384</v>
      </c>
      <c r="U1" s="655"/>
      <c r="V1" s="655"/>
      <c r="W1" s="655"/>
      <c r="X1" s="655"/>
      <c r="Y1" s="605"/>
      <c r="Z1" s="605"/>
      <c r="AA1" s="605"/>
      <c r="AB1" s="605"/>
      <c r="AC1" s="605"/>
      <c r="AD1" s="605"/>
    </row>
    <row r="2" spans="1:30" ht="12.75">
      <c r="A2" s="605"/>
      <c r="B2" s="605"/>
      <c r="C2" s="605"/>
      <c r="D2" s="605"/>
      <c r="E2" s="605"/>
      <c r="F2" s="654" t="s">
        <v>1383</v>
      </c>
      <c r="G2" s="654"/>
      <c r="H2" s="654"/>
      <c r="I2" s="654"/>
      <c r="J2" s="656"/>
      <c r="K2" s="605"/>
      <c r="L2" s="605"/>
      <c r="M2" s="605"/>
      <c r="N2" s="605"/>
      <c r="O2" s="605"/>
      <c r="P2" s="605"/>
      <c r="Q2" s="605"/>
      <c r="R2" s="605"/>
      <c r="S2" s="605"/>
      <c r="T2" s="654" t="s">
        <v>1382</v>
      </c>
      <c r="U2" s="655"/>
      <c r="V2" s="655"/>
      <c r="W2" s="655"/>
      <c r="X2" s="655"/>
      <c r="Y2" s="605"/>
      <c r="Z2" s="605"/>
      <c r="AA2" s="605"/>
      <c r="AB2" s="605"/>
      <c r="AC2" s="605"/>
      <c r="AD2" s="605"/>
    </row>
    <row r="3" spans="1:30" ht="12.75">
      <c r="A3" s="605"/>
      <c r="B3" s="605"/>
      <c r="C3" s="605"/>
      <c r="D3" s="605"/>
      <c r="E3" s="605"/>
      <c r="F3" s="605"/>
      <c r="G3" s="605"/>
      <c r="H3" s="605"/>
      <c r="I3" s="605"/>
      <c r="J3" s="654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</row>
    <row r="4" spans="1:30" ht="12.75">
      <c r="A4" s="653"/>
      <c r="B4" s="652"/>
      <c r="C4" s="644" t="s">
        <v>1381</v>
      </c>
      <c r="D4" s="649" t="s">
        <v>1380</v>
      </c>
      <c r="E4" s="609"/>
      <c r="F4" s="609"/>
      <c r="G4" s="609"/>
      <c r="H4" s="609"/>
      <c r="I4" s="648"/>
      <c r="J4" s="649" t="s">
        <v>1379</v>
      </c>
      <c r="K4" s="609"/>
      <c r="L4" s="609"/>
      <c r="M4" s="609"/>
      <c r="N4" s="609"/>
      <c r="O4" s="609"/>
      <c r="P4" s="643"/>
      <c r="Q4" s="652"/>
      <c r="R4" s="649"/>
      <c r="S4" s="609" t="s">
        <v>1378</v>
      </c>
      <c r="T4" s="609"/>
      <c r="U4" s="609"/>
      <c r="V4" s="609"/>
      <c r="W4" s="609"/>
      <c r="X4" s="649" t="s">
        <v>1377</v>
      </c>
      <c r="Y4" s="609"/>
      <c r="Z4" s="609"/>
      <c r="AA4" s="609"/>
      <c r="AB4" s="609"/>
      <c r="AC4" s="648"/>
      <c r="AD4" s="645" t="s">
        <v>1376</v>
      </c>
    </row>
    <row r="5" spans="1:30" ht="12.75">
      <c r="A5" s="640"/>
      <c r="B5" s="651"/>
      <c r="C5" s="638" t="s">
        <v>1375</v>
      </c>
      <c r="D5" s="629" t="s">
        <v>604</v>
      </c>
      <c r="E5" s="649"/>
      <c r="F5" s="609" t="s">
        <v>1374</v>
      </c>
      <c r="G5" s="609"/>
      <c r="H5" s="609"/>
      <c r="I5" s="648"/>
      <c r="J5" s="644"/>
      <c r="K5" s="649"/>
      <c r="L5" s="609" t="s">
        <v>1373</v>
      </c>
      <c r="M5" s="609"/>
      <c r="N5" s="609"/>
      <c r="O5" s="609"/>
      <c r="P5" s="646" t="s">
        <v>541</v>
      </c>
      <c r="Q5" s="650" t="s">
        <v>40</v>
      </c>
      <c r="R5" s="644"/>
      <c r="S5" s="649"/>
      <c r="T5" s="609" t="s">
        <v>1372</v>
      </c>
      <c r="U5" s="609"/>
      <c r="V5" s="609"/>
      <c r="W5" s="609"/>
      <c r="X5" s="644"/>
      <c r="Y5" s="649"/>
      <c r="Z5" s="609" t="s">
        <v>1371</v>
      </c>
      <c r="AA5" s="609"/>
      <c r="AB5" s="609"/>
      <c r="AC5" s="648"/>
      <c r="AD5" s="630" t="s">
        <v>1313</v>
      </c>
    </row>
    <row r="6" spans="1:30" ht="12.75">
      <c r="A6" s="642" t="s">
        <v>541</v>
      </c>
      <c r="B6" s="647" t="s">
        <v>40</v>
      </c>
      <c r="C6" s="638" t="s">
        <v>1370</v>
      </c>
      <c r="D6" s="638" t="s">
        <v>74</v>
      </c>
      <c r="E6" s="602" t="s">
        <v>1369</v>
      </c>
      <c r="F6" s="629" t="s">
        <v>1368</v>
      </c>
      <c r="G6" s="646" t="s">
        <v>1367</v>
      </c>
      <c r="H6" s="629" t="s">
        <v>1366</v>
      </c>
      <c r="I6" s="602" t="s">
        <v>1365</v>
      </c>
      <c r="J6" s="629" t="s">
        <v>1359</v>
      </c>
      <c r="K6" s="644" t="s">
        <v>1358</v>
      </c>
      <c r="L6" s="644" t="s">
        <v>1357</v>
      </c>
      <c r="M6" s="644" t="s">
        <v>1356</v>
      </c>
      <c r="N6" s="644" t="s">
        <v>1355</v>
      </c>
      <c r="O6" s="645" t="s">
        <v>1354</v>
      </c>
      <c r="P6" s="640"/>
      <c r="Q6" s="605"/>
      <c r="R6" s="629" t="s">
        <v>1364</v>
      </c>
      <c r="S6" s="602" t="s">
        <v>1358</v>
      </c>
      <c r="T6" s="644" t="s">
        <v>1363</v>
      </c>
      <c r="U6" s="602" t="s">
        <v>1362</v>
      </c>
      <c r="V6" s="644" t="s">
        <v>1361</v>
      </c>
      <c r="W6" s="602" t="s">
        <v>1360</v>
      </c>
      <c r="X6" s="629" t="s">
        <v>1359</v>
      </c>
      <c r="Y6" s="602" t="s">
        <v>1358</v>
      </c>
      <c r="Z6" s="644" t="s">
        <v>1357</v>
      </c>
      <c r="AA6" s="645" t="s">
        <v>1356</v>
      </c>
      <c r="AB6" s="644" t="s">
        <v>1355</v>
      </c>
      <c r="AC6" s="643" t="s">
        <v>1354</v>
      </c>
      <c r="AD6" s="631" t="s">
        <v>1353</v>
      </c>
    </row>
    <row r="7" spans="1:30" ht="12.75">
      <c r="A7" s="642"/>
      <c r="B7" s="639"/>
      <c r="C7" s="641"/>
      <c r="D7" s="630"/>
      <c r="E7" s="638" t="s">
        <v>1352</v>
      </c>
      <c r="F7" s="638" t="s">
        <v>1351</v>
      </c>
      <c r="G7" s="625" t="s">
        <v>1350</v>
      </c>
      <c r="H7" s="638" t="s">
        <v>1349</v>
      </c>
      <c r="I7" s="625" t="s">
        <v>310</v>
      </c>
      <c r="J7" s="638" t="s">
        <v>74</v>
      </c>
      <c r="K7" s="638" t="s">
        <v>1348</v>
      </c>
      <c r="L7" s="638" t="s">
        <v>1347</v>
      </c>
      <c r="M7" s="638" t="s">
        <v>1346</v>
      </c>
      <c r="N7" s="638" t="s">
        <v>1345</v>
      </c>
      <c r="O7" s="631" t="s">
        <v>1344</v>
      </c>
      <c r="P7" s="640"/>
      <c r="Q7" s="639"/>
      <c r="R7" s="638" t="s">
        <v>516</v>
      </c>
      <c r="S7" s="631" t="s">
        <v>1348</v>
      </c>
      <c r="T7" s="638" t="s">
        <v>1347</v>
      </c>
      <c r="U7" s="625" t="s">
        <v>1346</v>
      </c>
      <c r="V7" s="638" t="s">
        <v>1345</v>
      </c>
      <c r="W7" s="637" t="s">
        <v>1344</v>
      </c>
      <c r="X7" s="631" t="s">
        <v>74</v>
      </c>
      <c r="Y7" s="631" t="s">
        <v>1348</v>
      </c>
      <c r="Z7" s="638" t="s">
        <v>1347</v>
      </c>
      <c r="AA7" s="631" t="s">
        <v>1346</v>
      </c>
      <c r="AB7" s="638" t="s">
        <v>1345</v>
      </c>
      <c r="AC7" s="637" t="s">
        <v>1344</v>
      </c>
      <c r="AD7" s="631" t="s">
        <v>1343</v>
      </c>
    </row>
    <row r="8" spans="1:30" ht="13.5" customHeight="1">
      <c r="A8" s="636"/>
      <c r="B8" s="635"/>
      <c r="C8" s="627"/>
      <c r="D8" s="627"/>
      <c r="E8" s="634" t="s">
        <v>1342</v>
      </c>
      <c r="F8" s="627"/>
      <c r="G8" s="627"/>
      <c r="H8" s="627"/>
      <c r="I8" s="634" t="s">
        <v>1341</v>
      </c>
      <c r="J8" s="626"/>
      <c r="K8" s="628" t="s">
        <v>1340</v>
      </c>
      <c r="L8" s="626"/>
      <c r="M8" s="626"/>
      <c r="N8" s="626"/>
      <c r="O8" s="627"/>
      <c r="P8" s="633"/>
      <c r="Q8" s="632"/>
      <c r="R8" s="626"/>
      <c r="S8" s="631" t="s">
        <v>1340</v>
      </c>
      <c r="T8" s="629"/>
      <c r="U8" s="630"/>
      <c r="V8" s="630"/>
      <c r="W8" s="629"/>
      <c r="X8" s="626"/>
      <c r="Y8" s="628" t="s">
        <v>1340</v>
      </c>
      <c r="Z8" s="626"/>
      <c r="AA8" s="627"/>
      <c r="AB8" s="627"/>
      <c r="AC8" s="626"/>
      <c r="AD8" s="625" t="s">
        <v>1339</v>
      </c>
    </row>
    <row r="9" spans="1:30" ht="12.75">
      <c r="A9" s="623" t="s">
        <v>528</v>
      </c>
      <c r="B9" s="622" t="s">
        <v>469</v>
      </c>
      <c r="C9" s="602">
        <v>0</v>
      </c>
      <c r="D9" s="607">
        <v>78573</v>
      </c>
      <c r="E9" s="607"/>
      <c r="F9" s="607">
        <v>677</v>
      </c>
      <c r="G9" s="607">
        <v>7026</v>
      </c>
      <c r="H9" s="607">
        <v>44506</v>
      </c>
      <c r="I9" s="607">
        <v>26364</v>
      </c>
      <c r="J9" s="602">
        <v>2797</v>
      </c>
      <c r="K9" s="607"/>
      <c r="L9" s="607">
        <v>78</v>
      </c>
      <c r="M9" s="607">
        <v>146</v>
      </c>
      <c r="N9" s="607">
        <v>1494</v>
      </c>
      <c r="O9" s="607">
        <v>1079</v>
      </c>
      <c r="P9" s="623" t="s">
        <v>528</v>
      </c>
      <c r="Q9" s="622" t="s">
        <v>469</v>
      </c>
      <c r="R9" s="602">
        <v>75776</v>
      </c>
      <c r="S9" s="607"/>
      <c r="T9" s="607">
        <v>599</v>
      </c>
      <c r="U9" s="607">
        <v>6880</v>
      </c>
      <c r="V9" s="607">
        <v>43012</v>
      </c>
      <c r="W9" s="607">
        <v>25285</v>
      </c>
      <c r="X9" s="601">
        <v>96.44025301312156</v>
      </c>
      <c r="Y9" s="601"/>
      <c r="Z9" s="601">
        <v>88.47858197932054</v>
      </c>
      <c r="AA9" s="601">
        <v>97.92200398519783</v>
      </c>
      <c r="AB9" s="601">
        <v>96.64314923830494</v>
      </c>
      <c r="AC9" s="601">
        <v>95.90729783037474</v>
      </c>
      <c r="AD9" s="624">
        <v>67.03551714429533</v>
      </c>
    </row>
    <row r="10" spans="1:30" ht="12.75">
      <c r="A10" s="623" t="s">
        <v>529</v>
      </c>
      <c r="B10" s="622" t="s">
        <v>193</v>
      </c>
      <c r="C10" s="602">
        <v>0</v>
      </c>
      <c r="D10" s="602">
        <v>39833</v>
      </c>
      <c r="E10" s="602"/>
      <c r="F10" s="602">
        <v>454</v>
      </c>
      <c r="G10" s="602">
        <v>4825</v>
      </c>
      <c r="H10" s="602">
        <v>21518</v>
      </c>
      <c r="I10" s="602">
        <v>13036</v>
      </c>
      <c r="J10" s="602">
        <v>1643</v>
      </c>
      <c r="K10" s="602"/>
      <c r="L10" s="602">
        <v>56</v>
      </c>
      <c r="M10" s="602">
        <v>209</v>
      </c>
      <c r="N10" s="602">
        <v>639</v>
      </c>
      <c r="O10" s="602">
        <v>739</v>
      </c>
      <c r="P10" s="623" t="s">
        <v>529</v>
      </c>
      <c r="Q10" s="622" t="s">
        <v>193</v>
      </c>
      <c r="R10" s="602">
        <v>38190</v>
      </c>
      <c r="S10" s="602"/>
      <c r="T10" s="602">
        <v>398</v>
      </c>
      <c r="U10" s="602">
        <v>4616</v>
      </c>
      <c r="V10" s="602">
        <v>20879</v>
      </c>
      <c r="W10" s="602">
        <v>12297</v>
      </c>
      <c r="X10" s="601">
        <v>95.8752792910401</v>
      </c>
      <c r="Y10" s="601"/>
      <c r="Z10" s="601">
        <v>87.66519823788546</v>
      </c>
      <c r="AA10" s="601">
        <v>95.66839378238342</v>
      </c>
      <c r="AB10" s="601">
        <v>97.03039315921555</v>
      </c>
      <c r="AC10" s="601">
        <v>94.33108315434183</v>
      </c>
      <c r="AD10" s="601">
        <v>62.46549993727262</v>
      </c>
    </row>
    <row r="11" spans="1:30" ht="12.75">
      <c r="A11" s="623" t="s">
        <v>530</v>
      </c>
      <c r="B11" s="622" t="s">
        <v>194</v>
      </c>
      <c r="C11" s="602">
        <v>0</v>
      </c>
      <c r="D11" s="602">
        <v>21980</v>
      </c>
      <c r="E11" s="602"/>
      <c r="F11" s="602">
        <v>463</v>
      </c>
      <c r="G11" s="602">
        <v>2865</v>
      </c>
      <c r="H11" s="602">
        <v>10019</v>
      </c>
      <c r="I11" s="602">
        <v>8633</v>
      </c>
      <c r="J11" s="602">
        <v>175</v>
      </c>
      <c r="K11" s="602"/>
      <c r="L11" s="602"/>
      <c r="M11" s="602">
        <v>25</v>
      </c>
      <c r="N11" s="602">
        <v>96</v>
      </c>
      <c r="O11" s="602">
        <v>54</v>
      </c>
      <c r="P11" s="623" t="s">
        <v>530</v>
      </c>
      <c r="Q11" s="622" t="s">
        <v>194</v>
      </c>
      <c r="R11" s="602">
        <v>21805</v>
      </c>
      <c r="S11" s="602"/>
      <c r="T11" s="602">
        <v>463</v>
      </c>
      <c r="U11" s="602">
        <v>2840</v>
      </c>
      <c r="V11" s="602">
        <v>9923</v>
      </c>
      <c r="W11" s="602">
        <v>8579</v>
      </c>
      <c r="X11" s="601">
        <v>99.20382165605095</v>
      </c>
      <c r="Y11" s="601"/>
      <c r="Z11" s="601">
        <v>100</v>
      </c>
      <c r="AA11" s="601">
        <v>99.12739965095986</v>
      </c>
      <c r="AB11" s="601">
        <v>99.04182054097215</v>
      </c>
      <c r="AC11" s="601">
        <v>99.37449322367658</v>
      </c>
      <c r="AD11" s="601">
        <v>55.27334909218931</v>
      </c>
    </row>
    <row r="12" spans="1:30" ht="12.75">
      <c r="A12" s="623" t="s">
        <v>531</v>
      </c>
      <c r="B12" s="622" t="s">
        <v>195</v>
      </c>
      <c r="C12" s="602">
        <v>0</v>
      </c>
      <c r="D12" s="602">
        <v>55592</v>
      </c>
      <c r="E12" s="602"/>
      <c r="F12" s="602">
        <v>238</v>
      </c>
      <c r="G12" s="602">
        <v>4236</v>
      </c>
      <c r="H12" s="602">
        <v>34029</v>
      </c>
      <c r="I12" s="602">
        <v>17089</v>
      </c>
      <c r="J12" s="602">
        <v>2293</v>
      </c>
      <c r="K12" s="602"/>
      <c r="L12" s="602">
        <v>17</v>
      </c>
      <c r="M12" s="602">
        <v>175</v>
      </c>
      <c r="N12" s="602">
        <v>1253</v>
      </c>
      <c r="O12" s="602">
        <v>848</v>
      </c>
      <c r="P12" s="623" t="s">
        <v>531</v>
      </c>
      <c r="Q12" s="622" t="s">
        <v>195</v>
      </c>
      <c r="R12" s="602">
        <v>53299</v>
      </c>
      <c r="S12" s="602"/>
      <c r="T12" s="602">
        <v>221</v>
      </c>
      <c r="U12" s="602">
        <v>4061</v>
      </c>
      <c r="V12" s="602">
        <v>32776</v>
      </c>
      <c r="W12" s="602">
        <v>16241</v>
      </c>
      <c r="X12" s="601">
        <v>95.87530579939559</v>
      </c>
      <c r="Y12" s="601"/>
      <c r="Z12" s="601">
        <v>92.85714285714286</v>
      </c>
      <c r="AA12" s="601">
        <v>95.86874409820585</v>
      </c>
      <c r="AB12" s="601">
        <v>96.31784654265479</v>
      </c>
      <c r="AC12" s="601">
        <v>95.03774357774006</v>
      </c>
      <c r="AD12" s="601">
        <v>63.29067808187987</v>
      </c>
    </row>
    <row r="13" spans="1:30" ht="12.75">
      <c r="A13" s="623"/>
      <c r="B13" s="622"/>
      <c r="C13" s="602"/>
      <c r="D13" s="605"/>
      <c r="E13" s="605"/>
      <c r="F13" s="605"/>
      <c r="G13" s="605"/>
      <c r="H13" s="605"/>
      <c r="I13" s="605"/>
      <c r="J13" s="602"/>
      <c r="K13" s="605"/>
      <c r="L13" s="605"/>
      <c r="M13" s="605"/>
      <c r="N13" s="605"/>
      <c r="O13" s="605"/>
      <c r="P13" s="623"/>
      <c r="Q13" s="622"/>
      <c r="R13" s="602"/>
      <c r="S13" s="605"/>
      <c r="T13" s="605"/>
      <c r="U13" s="605"/>
      <c r="V13" s="605"/>
      <c r="W13" s="605"/>
      <c r="X13" s="601"/>
      <c r="Y13" s="601"/>
      <c r="Z13" s="601"/>
      <c r="AA13" s="601"/>
      <c r="AB13" s="601"/>
      <c r="AC13" s="601"/>
      <c r="AD13" s="605"/>
    </row>
    <row r="14" spans="1:30" ht="12.75">
      <c r="A14" s="623" t="s">
        <v>532</v>
      </c>
      <c r="B14" s="622" t="s">
        <v>196</v>
      </c>
      <c r="C14" s="602">
        <v>0</v>
      </c>
      <c r="D14" s="602">
        <v>80457</v>
      </c>
      <c r="E14" s="602"/>
      <c r="F14" s="602">
        <v>899</v>
      </c>
      <c r="G14" s="602">
        <v>5911</v>
      </c>
      <c r="H14" s="602">
        <v>47220</v>
      </c>
      <c r="I14" s="602">
        <v>26427</v>
      </c>
      <c r="J14" s="602">
        <v>823</v>
      </c>
      <c r="K14" s="602"/>
      <c r="L14" s="602">
        <v>32</v>
      </c>
      <c r="M14" s="602">
        <v>133</v>
      </c>
      <c r="N14" s="602">
        <v>423</v>
      </c>
      <c r="O14" s="602">
        <v>235</v>
      </c>
      <c r="P14" s="623" t="s">
        <v>532</v>
      </c>
      <c r="Q14" s="622" t="s">
        <v>196</v>
      </c>
      <c r="R14" s="602">
        <v>79634</v>
      </c>
      <c r="S14" s="602"/>
      <c r="T14" s="602">
        <v>867</v>
      </c>
      <c r="U14" s="602">
        <v>5778</v>
      </c>
      <c r="V14" s="602">
        <v>46797</v>
      </c>
      <c r="W14" s="602">
        <v>26192</v>
      </c>
      <c r="X14" s="601">
        <v>98.97709335421405</v>
      </c>
      <c r="Y14" s="601"/>
      <c r="Z14" s="601">
        <v>96.440489432703</v>
      </c>
      <c r="AA14" s="601">
        <v>97.74995770597191</v>
      </c>
      <c r="AB14" s="601">
        <v>99.10419313850063</v>
      </c>
      <c r="AC14" s="601">
        <v>99.11075793695842</v>
      </c>
      <c r="AD14" s="601">
        <v>68.08350398564829</v>
      </c>
    </row>
    <row r="15" spans="1:30" ht="12.75">
      <c r="A15" s="623" t="s">
        <v>533</v>
      </c>
      <c r="B15" s="622" t="s">
        <v>197</v>
      </c>
      <c r="C15" s="602">
        <v>0</v>
      </c>
      <c r="D15" s="602">
        <v>135990</v>
      </c>
      <c r="E15" s="602"/>
      <c r="F15" s="602">
        <v>944</v>
      </c>
      <c r="G15" s="602">
        <v>2580</v>
      </c>
      <c r="H15" s="602">
        <v>98034</v>
      </c>
      <c r="I15" s="602">
        <v>34432</v>
      </c>
      <c r="J15" s="602">
        <v>1170</v>
      </c>
      <c r="K15" s="602"/>
      <c r="L15" s="602">
        <v>61</v>
      </c>
      <c r="M15" s="602">
        <v>38</v>
      </c>
      <c r="N15" s="602">
        <v>692</v>
      </c>
      <c r="O15" s="602">
        <v>379</v>
      </c>
      <c r="P15" s="623" t="s">
        <v>533</v>
      </c>
      <c r="Q15" s="622" t="s">
        <v>197</v>
      </c>
      <c r="R15" s="602">
        <v>134820</v>
      </c>
      <c r="S15" s="602"/>
      <c r="T15" s="602">
        <v>883</v>
      </c>
      <c r="U15" s="602">
        <v>2542</v>
      </c>
      <c r="V15" s="602">
        <v>97342</v>
      </c>
      <c r="W15" s="602">
        <v>34053</v>
      </c>
      <c r="X15" s="601">
        <v>99.13964262078095</v>
      </c>
      <c r="Y15" s="601"/>
      <c r="Z15" s="601">
        <v>93.53813559322035</v>
      </c>
      <c r="AA15" s="601">
        <v>98.52713178294573</v>
      </c>
      <c r="AB15" s="601">
        <v>99.2941224473142</v>
      </c>
      <c r="AC15" s="601">
        <v>98.89927973977694</v>
      </c>
      <c r="AD15" s="601">
        <v>86.51974194861877</v>
      </c>
    </row>
    <row r="16" spans="1:30" ht="12.75">
      <c r="A16" s="623" t="s">
        <v>284</v>
      </c>
      <c r="B16" s="622" t="s">
        <v>198</v>
      </c>
      <c r="C16" s="602">
        <v>0</v>
      </c>
      <c r="D16" s="602">
        <v>70713</v>
      </c>
      <c r="E16" s="602"/>
      <c r="F16" s="602">
        <v>1620</v>
      </c>
      <c r="G16" s="602">
        <v>4890</v>
      </c>
      <c r="H16" s="602">
        <v>39400</v>
      </c>
      <c r="I16" s="602">
        <v>24803</v>
      </c>
      <c r="J16" s="602">
        <v>960</v>
      </c>
      <c r="K16" s="602"/>
      <c r="L16" s="602">
        <v>26</v>
      </c>
      <c r="M16" s="602">
        <v>52</v>
      </c>
      <c r="N16" s="602">
        <v>514</v>
      </c>
      <c r="O16" s="602">
        <v>368</v>
      </c>
      <c r="P16" s="623" t="s">
        <v>284</v>
      </c>
      <c r="Q16" s="622" t="s">
        <v>198</v>
      </c>
      <c r="R16" s="602">
        <v>69753</v>
      </c>
      <c r="S16" s="602"/>
      <c r="T16" s="602">
        <v>1594</v>
      </c>
      <c r="U16" s="602">
        <v>4838</v>
      </c>
      <c r="V16" s="602">
        <v>38886</v>
      </c>
      <c r="W16" s="602">
        <v>24435</v>
      </c>
      <c r="X16" s="601">
        <v>98.64239955877986</v>
      </c>
      <c r="Y16" s="601"/>
      <c r="Z16" s="601">
        <v>98.39506172839506</v>
      </c>
      <c r="AA16" s="601">
        <v>98.93660531697341</v>
      </c>
      <c r="AB16" s="601">
        <v>98.69543147208122</v>
      </c>
      <c r="AC16" s="601">
        <v>98.51630851106721</v>
      </c>
      <c r="AD16" s="601">
        <v>88.35811570661002</v>
      </c>
    </row>
    <row r="17" spans="1:30" ht="12.75">
      <c r="A17" s="623" t="s">
        <v>285</v>
      </c>
      <c r="B17" s="622" t="s">
        <v>199</v>
      </c>
      <c r="C17" s="602">
        <v>0</v>
      </c>
      <c r="D17" s="602">
        <v>67720</v>
      </c>
      <c r="E17" s="602"/>
      <c r="F17" s="602">
        <v>70</v>
      </c>
      <c r="G17" s="602">
        <v>225</v>
      </c>
      <c r="H17" s="602">
        <v>43634</v>
      </c>
      <c r="I17" s="602">
        <v>23791</v>
      </c>
      <c r="J17" s="602">
        <v>678</v>
      </c>
      <c r="K17" s="602"/>
      <c r="L17" s="602"/>
      <c r="M17" s="602"/>
      <c r="N17" s="602">
        <v>387</v>
      </c>
      <c r="O17" s="602">
        <v>291</v>
      </c>
      <c r="P17" s="623" t="s">
        <v>285</v>
      </c>
      <c r="Q17" s="622" t="s">
        <v>199</v>
      </c>
      <c r="R17" s="602">
        <v>67042</v>
      </c>
      <c r="S17" s="602"/>
      <c r="T17" s="602">
        <v>70</v>
      </c>
      <c r="U17" s="602">
        <v>225</v>
      </c>
      <c r="V17" s="602">
        <v>43247</v>
      </c>
      <c r="W17" s="602">
        <v>23500</v>
      </c>
      <c r="X17" s="601">
        <v>98.99881866509155</v>
      </c>
      <c r="Y17" s="601"/>
      <c r="Z17" s="601">
        <v>100</v>
      </c>
      <c r="AA17" s="601">
        <v>100</v>
      </c>
      <c r="AB17" s="601">
        <v>99.11307695833524</v>
      </c>
      <c r="AC17" s="601">
        <v>98.7768483880459</v>
      </c>
      <c r="AD17" s="601">
        <v>66.70738194211864</v>
      </c>
    </row>
    <row r="18" spans="1:30" ht="12.75">
      <c r="A18" s="623"/>
      <c r="B18" s="622"/>
      <c r="C18" s="602"/>
      <c r="D18" s="605"/>
      <c r="E18" s="605"/>
      <c r="F18" s="605"/>
      <c r="G18" s="605"/>
      <c r="H18" s="605"/>
      <c r="I18" s="605"/>
      <c r="J18" s="602"/>
      <c r="K18" s="605"/>
      <c r="L18" s="605"/>
      <c r="M18" s="605"/>
      <c r="N18" s="605"/>
      <c r="O18" s="605"/>
      <c r="P18" s="623"/>
      <c r="Q18" s="622"/>
      <c r="R18" s="602"/>
      <c r="S18" s="605"/>
      <c r="T18" s="605"/>
      <c r="U18" s="605"/>
      <c r="V18" s="605"/>
      <c r="W18" s="605"/>
      <c r="X18" s="601"/>
      <c r="Y18" s="601"/>
      <c r="Z18" s="601"/>
      <c r="AA18" s="601"/>
      <c r="AB18" s="601"/>
      <c r="AC18" s="601"/>
      <c r="AD18" s="605"/>
    </row>
    <row r="19" spans="1:30" ht="12.75">
      <c r="A19" s="623" t="s">
        <v>277</v>
      </c>
      <c r="B19" s="622" t="s">
        <v>200</v>
      </c>
      <c r="C19" s="602">
        <v>0</v>
      </c>
      <c r="D19" s="602">
        <v>80097</v>
      </c>
      <c r="E19" s="602"/>
      <c r="F19" s="602">
        <v>2068</v>
      </c>
      <c r="G19" s="602">
        <v>2715</v>
      </c>
      <c r="H19" s="602">
        <v>50346</v>
      </c>
      <c r="I19" s="602">
        <v>24968</v>
      </c>
      <c r="J19" s="602">
        <v>856</v>
      </c>
      <c r="K19" s="602"/>
      <c r="L19" s="602">
        <v>20</v>
      </c>
      <c r="M19" s="602">
        <v>27</v>
      </c>
      <c r="N19" s="602">
        <v>327</v>
      </c>
      <c r="O19" s="602">
        <v>482</v>
      </c>
      <c r="P19" s="623" t="s">
        <v>277</v>
      </c>
      <c r="Q19" s="622" t="s">
        <v>200</v>
      </c>
      <c r="R19" s="602">
        <v>79241</v>
      </c>
      <c r="S19" s="602"/>
      <c r="T19" s="602">
        <v>2048</v>
      </c>
      <c r="U19" s="602">
        <v>2688</v>
      </c>
      <c r="V19" s="602">
        <v>50019</v>
      </c>
      <c r="W19" s="602">
        <v>24486</v>
      </c>
      <c r="X19" s="601">
        <v>98.93129580383786</v>
      </c>
      <c r="Y19" s="601"/>
      <c r="Z19" s="601">
        <v>99.03288201160542</v>
      </c>
      <c r="AA19" s="601">
        <v>99.00552486187846</v>
      </c>
      <c r="AB19" s="601">
        <v>99.35049457752353</v>
      </c>
      <c r="AC19" s="601">
        <v>98.06952899711631</v>
      </c>
      <c r="AD19" s="601">
        <v>80.27118847899943</v>
      </c>
    </row>
    <row r="20" spans="1:30" ht="12.75">
      <c r="A20" s="623" t="s">
        <v>278</v>
      </c>
      <c r="B20" s="622" t="s">
        <v>201</v>
      </c>
      <c r="C20" s="602">
        <v>0</v>
      </c>
      <c r="D20" s="602">
        <v>80766</v>
      </c>
      <c r="E20" s="602">
        <v>6</v>
      </c>
      <c r="F20" s="602">
        <v>1414</v>
      </c>
      <c r="G20" s="602">
        <v>2804</v>
      </c>
      <c r="H20" s="602">
        <v>49352</v>
      </c>
      <c r="I20" s="602">
        <v>27190</v>
      </c>
      <c r="J20" s="602">
        <v>2234</v>
      </c>
      <c r="K20" s="602"/>
      <c r="L20" s="602">
        <v>31</v>
      </c>
      <c r="M20" s="602">
        <v>58</v>
      </c>
      <c r="N20" s="602">
        <v>1180</v>
      </c>
      <c r="O20" s="602">
        <v>965</v>
      </c>
      <c r="P20" s="623" t="s">
        <v>278</v>
      </c>
      <c r="Q20" s="622" t="s">
        <v>201</v>
      </c>
      <c r="R20" s="602">
        <v>78532</v>
      </c>
      <c r="S20" s="602">
        <v>6</v>
      </c>
      <c r="T20" s="602">
        <v>1383</v>
      </c>
      <c r="U20" s="602">
        <v>2746</v>
      </c>
      <c r="V20" s="602">
        <v>48172</v>
      </c>
      <c r="W20" s="602">
        <v>26225</v>
      </c>
      <c r="X20" s="601">
        <v>97.23398459747914</v>
      </c>
      <c r="Y20" s="601">
        <v>100</v>
      </c>
      <c r="Z20" s="601">
        <v>97.8076379066478</v>
      </c>
      <c r="AA20" s="601">
        <v>97.93152639087019</v>
      </c>
      <c r="AB20" s="601">
        <v>97.6090128059653</v>
      </c>
      <c r="AC20" s="601">
        <v>96.45090106656859</v>
      </c>
      <c r="AD20" s="601">
        <v>71.89104989096087</v>
      </c>
    </row>
    <row r="21" spans="1:30" ht="12.75">
      <c r="A21" s="623" t="s">
        <v>505</v>
      </c>
      <c r="B21" s="622" t="s">
        <v>202</v>
      </c>
      <c r="C21" s="602">
        <v>0</v>
      </c>
      <c r="D21" s="602">
        <v>57212</v>
      </c>
      <c r="E21" s="602">
        <v>26</v>
      </c>
      <c r="F21" s="602">
        <v>921</v>
      </c>
      <c r="G21" s="602">
        <v>1535</v>
      </c>
      <c r="H21" s="602">
        <v>32640</v>
      </c>
      <c r="I21" s="602">
        <v>22090</v>
      </c>
      <c r="J21" s="602">
        <v>2531</v>
      </c>
      <c r="K21" s="602"/>
      <c r="L21" s="602">
        <v>37</v>
      </c>
      <c r="M21" s="602">
        <v>52</v>
      </c>
      <c r="N21" s="602">
        <v>1051</v>
      </c>
      <c r="O21" s="602">
        <v>1391</v>
      </c>
      <c r="P21" s="623" t="s">
        <v>505</v>
      </c>
      <c r="Q21" s="622" t="s">
        <v>202</v>
      </c>
      <c r="R21" s="602">
        <v>54681</v>
      </c>
      <c r="S21" s="602">
        <v>26</v>
      </c>
      <c r="T21" s="602">
        <v>884</v>
      </c>
      <c r="U21" s="602">
        <v>1483</v>
      </c>
      <c r="V21" s="602">
        <v>31589</v>
      </c>
      <c r="W21" s="602">
        <v>20699</v>
      </c>
      <c r="X21" s="601">
        <v>95.57610291547228</v>
      </c>
      <c r="Y21" s="601">
        <v>100</v>
      </c>
      <c r="Z21" s="601">
        <v>95.98262757871878</v>
      </c>
      <c r="AA21" s="601">
        <v>96.61237785016287</v>
      </c>
      <c r="AB21" s="601">
        <v>96.78002450980392</v>
      </c>
      <c r="AC21" s="601">
        <v>93.70303304662744</v>
      </c>
      <c r="AD21" s="601">
        <v>58.9352672133174</v>
      </c>
    </row>
    <row r="22" spans="1:30" ht="12.75">
      <c r="A22" s="623" t="s">
        <v>286</v>
      </c>
      <c r="B22" s="622" t="s">
        <v>203</v>
      </c>
      <c r="C22" s="602">
        <v>0</v>
      </c>
      <c r="D22" s="602">
        <v>62765</v>
      </c>
      <c r="E22" s="602">
        <v>33</v>
      </c>
      <c r="F22" s="602">
        <v>776</v>
      </c>
      <c r="G22" s="602">
        <v>2179</v>
      </c>
      <c r="H22" s="602">
        <v>38682</v>
      </c>
      <c r="I22" s="602">
        <v>21095</v>
      </c>
      <c r="J22" s="602">
        <v>1321</v>
      </c>
      <c r="K22" s="602"/>
      <c r="L22" s="602"/>
      <c r="M22" s="602">
        <v>10</v>
      </c>
      <c r="N22" s="602">
        <v>610</v>
      </c>
      <c r="O22" s="602">
        <v>701</v>
      </c>
      <c r="P22" s="623" t="s">
        <v>286</v>
      </c>
      <c r="Q22" s="622" t="s">
        <v>203</v>
      </c>
      <c r="R22" s="602">
        <v>61444</v>
      </c>
      <c r="S22" s="602">
        <v>33</v>
      </c>
      <c r="T22" s="602">
        <v>776</v>
      </c>
      <c r="U22" s="602">
        <v>2169</v>
      </c>
      <c r="V22" s="602">
        <v>38072</v>
      </c>
      <c r="W22" s="602">
        <v>20394</v>
      </c>
      <c r="X22" s="601">
        <v>97.89532382697364</v>
      </c>
      <c r="Y22" s="601">
        <v>100</v>
      </c>
      <c r="Z22" s="601">
        <v>100</v>
      </c>
      <c r="AA22" s="601">
        <v>99.54107388710418</v>
      </c>
      <c r="AB22" s="601">
        <v>98.42303913965151</v>
      </c>
      <c r="AC22" s="601">
        <v>96.6769376629533</v>
      </c>
      <c r="AD22" s="601">
        <v>62.977233276140595</v>
      </c>
    </row>
    <row r="23" spans="1:30" ht="12.75">
      <c r="A23" s="623"/>
      <c r="B23" s="622"/>
      <c r="C23" s="602"/>
      <c r="D23" s="605"/>
      <c r="E23" s="605"/>
      <c r="F23" s="605"/>
      <c r="G23" s="605"/>
      <c r="H23" s="605"/>
      <c r="I23" s="605"/>
      <c r="J23" s="602"/>
      <c r="K23" s="605"/>
      <c r="L23" s="605"/>
      <c r="M23" s="605"/>
      <c r="N23" s="605"/>
      <c r="O23" s="605"/>
      <c r="P23" s="623"/>
      <c r="Q23" s="622"/>
      <c r="R23" s="602"/>
      <c r="S23" s="605"/>
      <c r="T23" s="605"/>
      <c r="U23" s="605"/>
      <c r="V23" s="605"/>
      <c r="W23" s="605"/>
      <c r="X23" s="606"/>
      <c r="Y23" s="606"/>
      <c r="Z23" s="606"/>
      <c r="AA23" s="606"/>
      <c r="AB23" s="606"/>
      <c r="AC23" s="606"/>
      <c r="AD23" s="605"/>
    </row>
    <row r="24" spans="1:30" ht="12.75">
      <c r="A24" s="623" t="s">
        <v>287</v>
      </c>
      <c r="B24" s="622" t="s">
        <v>204</v>
      </c>
      <c r="C24" s="602">
        <v>0</v>
      </c>
      <c r="D24" s="602">
        <v>80264</v>
      </c>
      <c r="E24" s="602">
        <v>40</v>
      </c>
      <c r="F24" s="602">
        <v>759</v>
      </c>
      <c r="G24" s="602">
        <v>1045</v>
      </c>
      <c r="H24" s="602">
        <v>51783</v>
      </c>
      <c r="I24" s="602">
        <v>26637</v>
      </c>
      <c r="J24" s="602">
        <v>241</v>
      </c>
      <c r="K24" s="602"/>
      <c r="L24" s="602"/>
      <c r="M24" s="602"/>
      <c r="N24" s="602">
        <v>110</v>
      </c>
      <c r="O24" s="602">
        <v>131</v>
      </c>
      <c r="P24" s="623" t="s">
        <v>287</v>
      </c>
      <c r="Q24" s="622" t="s">
        <v>204</v>
      </c>
      <c r="R24" s="602">
        <v>80023</v>
      </c>
      <c r="S24" s="602">
        <v>40</v>
      </c>
      <c r="T24" s="602">
        <v>759</v>
      </c>
      <c r="U24" s="602">
        <v>1045</v>
      </c>
      <c r="V24" s="602">
        <v>51673</v>
      </c>
      <c r="W24" s="602">
        <v>26506</v>
      </c>
      <c r="X24" s="601">
        <v>99.69974085517791</v>
      </c>
      <c r="Y24" s="601">
        <v>100</v>
      </c>
      <c r="Z24" s="601">
        <v>100</v>
      </c>
      <c r="AA24" s="601">
        <v>100</v>
      </c>
      <c r="AB24" s="601">
        <v>99.78757507290037</v>
      </c>
      <c r="AC24" s="601">
        <v>99.50820287569921</v>
      </c>
      <c r="AD24" s="601">
        <v>73.99308596450796</v>
      </c>
    </row>
    <row r="25" spans="1:30" ht="12.75">
      <c r="A25" s="623" t="s">
        <v>288</v>
      </c>
      <c r="B25" s="622" t="s">
        <v>205</v>
      </c>
      <c r="C25" s="602">
        <v>0</v>
      </c>
      <c r="D25" s="602">
        <v>74176</v>
      </c>
      <c r="E25" s="602"/>
      <c r="F25" s="602">
        <v>3814</v>
      </c>
      <c r="G25" s="602">
        <v>4124</v>
      </c>
      <c r="H25" s="602">
        <v>34122</v>
      </c>
      <c r="I25" s="602">
        <v>32116</v>
      </c>
      <c r="J25" s="602">
        <v>301</v>
      </c>
      <c r="K25" s="602"/>
      <c r="L25" s="602">
        <v>44</v>
      </c>
      <c r="M25" s="602">
        <v>39</v>
      </c>
      <c r="N25" s="602">
        <v>114</v>
      </c>
      <c r="O25" s="602">
        <v>104</v>
      </c>
      <c r="P25" s="623" t="s">
        <v>288</v>
      </c>
      <c r="Q25" s="622" t="s">
        <v>205</v>
      </c>
      <c r="R25" s="602">
        <v>73875</v>
      </c>
      <c r="S25" s="602"/>
      <c r="T25" s="602">
        <v>3770</v>
      </c>
      <c r="U25" s="602">
        <v>4085</v>
      </c>
      <c r="V25" s="602">
        <v>34008</v>
      </c>
      <c r="W25" s="602">
        <v>32012</v>
      </c>
      <c r="X25" s="601">
        <v>99.59420836928386</v>
      </c>
      <c r="Y25" s="601"/>
      <c r="Z25" s="601">
        <v>98.8463555322496</v>
      </c>
      <c r="AA25" s="601">
        <v>99.05431619786616</v>
      </c>
      <c r="AB25" s="601">
        <v>99.66590469491824</v>
      </c>
      <c r="AC25" s="601">
        <v>99.67617386972226</v>
      </c>
      <c r="AD25" s="601">
        <v>89.58886902748925</v>
      </c>
    </row>
    <row r="26" spans="1:30" ht="12.75">
      <c r="A26" s="623" t="s">
        <v>289</v>
      </c>
      <c r="B26" s="622" t="s">
        <v>206</v>
      </c>
      <c r="C26" s="602">
        <v>0</v>
      </c>
      <c r="D26" s="602">
        <v>60852</v>
      </c>
      <c r="E26" s="602">
        <v>2</v>
      </c>
      <c r="F26" s="602">
        <v>1018</v>
      </c>
      <c r="G26" s="602">
        <v>6950</v>
      </c>
      <c r="H26" s="602">
        <v>29155</v>
      </c>
      <c r="I26" s="602">
        <v>23727</v>
      </c>
      <c r="J26" s="602">
        <v>1326</v>
      </c>
      <c r="K26" s="602"/>
      <c r="L26" s="602">
        <v>76</v>
      </c>
      <c r="M26" s="602">
        <v>179</v>
      </c>
      <c r="N26" s="602">
        <v>490</v>
      </c>
      <c r="O26" s="602">
        <v>581</v>
      </c>
      <c r="P26" s="623" t="s">
        <v>289</v>
      </c>
      <c r="Q26" s="622" t="s">
        <v>206</v>
      </c>
      <c r="R26" s="602">
        <v>59526</v>
      </c>
      <c r="S26" s="602">
        <v>2</v>
      </c>
      <c r="T26" s="602">
        <v>942</v>
      </c>
      <c r="U26" s="602">
        <v>6771</v>
      </c>
      <c r="V26" s="602">
        <v>28665</v>
      </c>
      <c r="W26" s="602">
        <v>23146</v>
      </c>
      <c r="X26" s="601">
        <v>97.82094261486887</v>
      </c>
      <c r="Y26" s="601">
        <v>100</v>
      </c>
      <c r="Z26" s="601">
        <v>92.5343811394892</v>
      </c>
      <c r="AA26" s="601">
        <v>97.42446043165468</v>
      </c>
      <c r="AB26" s="601">
        <v>98.31932773109243</v>
      </c>
      <c r="AC26" s="601">
        <v>97.55131285033927</v>
      </c>
      <c r="AD26" s="601">
        <v>79.48379681030316</v>
      </c>
    </row>
    <row r="27" spans="1:30" ht="12.75">
      <c r="A27" s="623" t="s">
        <v>290</v>
      </c>
      <c r="B27" s="622" t="s">
        <v>207</v>
      </c>
      <c r="C27" s="602">
        <v>0</v>
      </c>
      <c r="D27" s="602">
        <v>24869</v>
      </c>
      <c r="E27" s="602"/>
      <c r="F27" s="602">
        <v>584</v>
      </c>
      <c r="G27" s="602">
        <v>1320</v>
      </c>
      <c r="H27" s="602">
        <v>13408</v>
      </c>
      <c r="I27" s="602">
        <v>9557</v>
      </c>
      <c r="J27" s="602">
        <v>0</v>
      </c>
      <c r="K27" s="602"/>
      <c r="L27" s="602"/>
      <c r="M27" s="602"/>
      <c r="N27" s="602"/>
      <c r="O27" s="602"/>
      <c r="P27" s="623" t="s">
        <v>290</v>
      </c>
      <c r="Q27" s="622" t="s">
        <v>207</v>
      </c>
      <c r="R27" s="602">
        <v>24869</v>
      </c>
      <c r="S27" s="602"/>
      <c r="T27" s="602">
        <v>584</v>
      </c>
      <c r="U27" s="602">
        <v>1320</v>
      </c>
      <c r="V27" s="602">
        <v>13408</v>
      </c>
      <c r="W27" s="602">
        <v>9557</v>
      </c>
      <c r="X27" s="601">
        <v>100</v>
      </c>
      <c r="Y27" s="601"/>
      <c r="Z27" s="601">
        <v>100</v>
      </c>
      <c r="AA27" s="601">
        <v>100</v>
      </c>
      <c r="AB27" s="601">
        <v>100</v>
      </c>
      <c r="AC27" s="601">
        <v>100</v>
      </c>
      <c r="AD27" s="601">
        <v>67.26805517987557</v>
      </c>
    </row>
    <row r="28" spans="1:30" ht="12.75">
      <c r="A28" s="623"/>
      <c r="B28" s="622"/>
      <c r="C28" s="602"/>
      <c r="D28" s="605"/>
      <c r="E28" s="605"/>
      <c r="F28" s="605"/>
      <c r="G28" s="605"/>
      <c r="H28" s="605"/>
      <c r="I28" s="605"/>
      <c r="J28" s="602"/>
      <c r="K28" s="605"/>
      <c r="L28" s="605"/>
      <c r="M28" s="605"/>
      <c r="N28" s="605"/>
      <c r="O28" s="605"/>
      <c r="P28" s="623"/>
      <c r="Q28" s="622"/>
      <c r="R28" s="602"/>
      <c r="S28" s="605"/>
      <c r="T28" s="605"/>
      <c r="U28" s="605"/>
      <c r="V28" s="605"/>
      <c r="W28" s="605"/>
      <c r="X28" s="601"/>
      <c r="Y28" s="601"/>
      <c r="Z28" s="601"/>
      <c r="AA28" s="601"/>
      <c r="AB28" s="601"/>
      <c r="AC28" s="601"/>
      <c r="AD28" s="605"/>
    </row>
    <row r="29" spans="1:30" ht="12.75">
      <c r="A29" s="623" t="s">
        <v>291</v>
      </c>
      <c r="B29" s="622" t="s">
        <v>208</v>
      </c>
      <c r="C29" s="602">
        <v>0</v>
      </c>
      <c r="D29" s="602">
        <v>17725</v>
      </c>
      <c r="E29" s="602"/>
      <c r="F29" s="602">
        <v>316</v>
      </c>
      <c r="G29" s="602">
        <v>2074</v>
      </c>
      <c r="H29" s="602">
        <v>6740</v>
      </c>
      <c r="I29" s="602">
        <v>8595</v>
      </c>
      <c r="J29" s="602">
        <v>494</v>
      </c>
      <c r="K29" s="602"/>
      <c r="L29" s="602">
        <v>11</v>
      </c>
      <c r="M29" s="602">
        <v>38</v>
      </c>
      <c r="N29" s="602">
        <v>138</v>
      </c>
      <c r="O29" s="602">
        <v>307</v>
      </c>
      <c r="P29" s="623" t="s">
        <v>291</v>
      </c>
      <c r="Q29" s="622" t="s">
        <v>208</v>
      </c>
      <c r="R29" s="602">
        <v>17231</v>
      </c>
      <c r="S29" s="602"/>
      <c r="T29" s="602">
        <v>305</v>
      </c>
      <c r="U29" s="602">
        <v>2036</v>
      </c>
      <c r="V29" s="602">
        <v>6602</v>
      </c>
      <c r="W29" s="602">
        <v>8288</v>
      </c>
      <c r="X29" s="601">
        <v>97.212976022567</v>
      </c>
      <c r="Y29" s="601"/>
      <c r="Z29" s="601">
        <v>96.51898734177216</v>
      </c>
      <c r="AA29" s="601">
        <v>98.16779170684667</v>
      </c>
      <c r="AB29" s="601">
        <v>97.95252225519287</v>
      </c>
      <c r="AC29" s="601">
        <v>96.4281559045957</v>
      </c>
      <c r="AD29" s="601">
        <v>45.62419562419562</v>
      </c>
    </row>
    <row r="30" spans="1:30" ht="12.75">
      <c r="A30" s="623" t="s">
        <v>292</v>
      </c>
      <c r="B30" s="622" t="s">
        <v>209</v>
      </c>
      <c r="C30" s="602">
        <v>70</v>
      </c>
      <c r="D30" s="602">
        <v>47711</v>
      </c>
      <c r="E30" s="602"/>
      <c r="F30" s="602">
        <v>945</v>
      </c>
      <c r="G30" s="602">
        <v>2742</v>
      </c>
      <c r="H30" s="602">
        <v>25636</v>
      </c>
      <c r="I30" s="602">
        <v>18388</v>
      </c>
      <c r="J30" s="602">
        <v>190</v>
      </c>
      <c r="K30" s="602"/>
      <c r="L30" s="602">
        <v>8</v>
      </c>
      <c r="M30" s="602">
        <v>27</v>
      </c>
      <c r="N30" s="602">
        <v>18</v>
      </c>
      <c r="O30" s="602">
        <v>137</v>
      </c>
      <c r="P30" s="623" t="s">
        <v>292</v>
      </c>
      <c r="Q30" s="622" t="s">
        <v>209</v>
      </c>
      <c r="R30" s="602">
        <v>47591</v>
      </c>
      <c r="S30" s="602"/>
      <c r="T30" s="602">
        <v>937</v>
      </c>
      <c r="U30" s="602">
        <v>2715</v>
      </c>
      <c r="V30" s="602">
        <v>25626</v>
      </c>
      <c r="W30" s="602">
        <v>18313</v>
      </c>
      <c r="X30" s="601">
        <v>99.60235239948933</v>
      </c>
      <c r="Y30" s="601"/>
      <c r="Z30" s="601">
        <v>99.15343915343915</v>
      </c>
      <c r="AA30" s="601">
        <v>99.01531728665208</v>
      </c>
      <c r="AB30" s="601">
        <v>99.9298081422555</v>
      </c>
      <c r="AC30" s="601">
        <v>99.25745257452576</v>
      </c>
      <c r="AD30" s="601">
        <v>81.8202085334065</v>
      </c>
    </row>
    <row r="31" spans="1:30" ht="12.75">
      <c r="A31" s="623" t="s">
        <v>293</v>
      </c>
      <c r="B31" s="622" t="s">
        <v>210</v>
      </c>
      <c r="C31" s="602">
        <v>0</v>
      </c>
      <c r="D31" s="602">
        <v>34008</v>
      </c>
      <c r="E31" s="602"/>
      <c r="F31" s="602">
        <v>189</v>
      </c>
      <c r="G31" s="602">
        <v>3235</v>
      </c>
      <c r="H31" s="602">
        <v>19374</v>
      </c>
      <c r="I31" s="602">
        <v>11210</v>
      </c>
      <c r="J31" s="602">
        <v>518</v>
      </c>
      <c r="K31" s="602"/>
      <c r="L31" s="602">
        <v>18</v>
      </c>
      <c r="M31" s="602">
        <v>64</v>
      </c>
      <c r="N31" s="602">
        <v>201</v>
      </c>
      <c r="O31" s="602">
        <v>235</v>
      </c>
      <c r="P31" s="623" t="s">
        <v>293</v>
      </c>
      <c r="Q31" s="622" t="s">
        <v>210</v>
      </c>
      <c r="R31" s="602">
        <v>33490</v>
      </c>
      <c r="S31" s="602"/>
      <c r="T31" s="602">
        <v>171</v>
      </c>
      <c r="U31" s="602">
        <v>3171</v>
      </c>
      <c r="V31" s="602">
        <v>19173</v>
      </c>
      <c r="W31" s="602">
        <v>10975</v>
      </c>
      <c r="X31" s="601">
        <v>98.47682898141615</v>
      </c>
      <c r="Y31" s="601"/>
      <c r="Z31" s="601">
        <v>90.47619047619048</v>
      </c>
      <c r="AA31" s="601">
        <v>98.02163833075734</v>
      </c>
      <c r="AB31" s="601">
        <v>98.96252709817281</v>
      </c>
      <c r="AC31" s="601">
        <v>97.90365744870651</v>
      </c>
      <c r="AD31" s="601">
        <v>82.8634779854292</v>
      </c>
    </row>
    <row r="32" spans="1:30" ht="12.75">
      <c r="A32" s="621"/>
      <c r="B32" s="62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21"/>
      <c r="Q32" s="620"/>
      <c r="R32" s="602"/>
      <c r="S32" s="610"/>
      <c r="T32" s="610"/>
      <c r="U32" s="610"/>
      <c r="V32" s="610"/>
      <c r="W32" s="610"/>
      <c r="X32" s="601"/>
      <c r="Y32" s="601"/>
      <c r="Z32" s="601"/>
      <c r="AA32" s="601"/>
      <c r="AB32" s="601"/>
      <c r="AC32" s="601"/>
      <c r="AD32" s="601"/>
    </row>
    <row r="33" spans="1:30" ht="27" customHeight="1">
      <c r="A33" s="618" t="s">
        <v>168</v>
      </c>
      <c r="B33" s="617" t="s">
        <v>74</v>
      </c>
      <c r="C33" s="619">
        <v>70</v>
      </c>
      <c r="D33" s="619">
        <v>1171303</v>
      </c>
      <c r="E33" s="616">
        <v>107</v>
      </c>
      <c r="F33" s="616">
        <v>18169</v>
      </c>
      <c r="G33" s="616">
        <v>63281</v>
      </c>
      <c r="H33" s="616">
        <v>689598</v>
      </c>
      <c r="I33" s="616">
        <v>400148</v>
      </c>
      <c r="J33" s="619">
        <v>20551</v>
      </c>
      <c r="K33" s="616">
        <v>0</v>
      </c>
      <c r="L33" s="616">
        <v>515</v>
      </c>
      <c r="M33" s="616">
        <v>1272</v>
      </c>
      <c r="N33" s="616">
        <v>9737</v>
      </c>
      <c r="O33" s="616">
        <v>9027</v>
      </c>
      <c r="P33" s="618" t="s">
        <v>168</v>
      </c>
      <c r="Q33" s="617" t="s">
        <v>74</v>
      </c>
      <c r="R33" s="616">
        <v>1150822</v>
      </c>
      <c r="S33" s="616">
        <v>107</v>
      </c>
      <c r="T33" s="616">
        <v>17654</v>
      </c>
      <c r="U33" s="616">
        <v>62009</v>
      </c>
      <c r="V33" s="616">
        <v>679869</v>
      </c>
      <c r="W33" s="616">
        <v>391183</v>
      </c>
      <c r="X33" s="615">
        <v>98.24556311268913</v>
      </c>
      <c r="Y33" s="615">
        <v>100</v>
      </c>
      <c r="Z33" s="615">
        <v>97.16550167868347</v>
      </c>
      <c r="AA33" s="615">
        <v>97.98991798486118</v>
      </c>
      <c r="AB33" s="615">
        <v>98.5880343268475</v>
      </c>
      <c r="AC33" s="615">
        <v>97.74443417205967</v>
      </c>
      <c r="AD33" s="615">
        <v>72.42107619187178</v>
      </c>
    </row>
    <row r="34" spans="1:30" ht="26.25" customHeight="1">
      <c r="A34" s="614" t="s">
        <v>680</v>
      </c>
      <c r="B34" s="613" t="s">
        <v>1338</v>
      </c>
      <c r="C34" s="609">
        <v>44</v>
      </c>
      <c r="D34" s="609">
        <v>1027009</v>
      </c>
      <c r="E34" s="609">
        <v>102</v>
      </c>
      <c r="F34" s="609">
        <v>17782</v>
      </c>
      <c r="G34" s="609">
        <v>44875</v>
      </c>
      <c r="H34" s="609">
        <v>609234</v>
      </c>
      <c r="I34" s="609">
        <v>355016</v>
      </c>
      <c r="J34" s="609">
        <v>21047</v>
      </c>
      <c r="K34" s="609">
        <v>1</v>
      </c>
      <c r="L34" s="609">
        <v>396</v>
      </c>
      <c r="M34" s="609">
        <v>881</v>
      </c>
      <c r="N34" s="609">
        <v>10867</v>
      </c>
      <c r="O34" s="609">
        <v>8902</v>
      </c>
      <c r="P34" s="612" t="s">
        <v>680</v>
      </c>
      <c r="Q34" s="611" t="s">
        <v>1338</v>
      </c>
      <c r="R34" s="609">
        <v>1006006</v>
      </c>
      <c r="S34" s="610">
        <v>101</v>
      </c>
      <c r="T34" s="610">
        <v>17386</v>
      </c>
      <c r="U34" s="610">
        <v>43994</v>
      </c>
      <c r="V34" s="610">
        <v>598383</v>
      </c>
      <c r="W34" s="610">
        <v>346142</v>
      </c>
      <c r="X34" s="608">
        <v>98</v>
      </c>
      <c r="Y34" s="608">
        <v>99</v>
      </c>
      <c r="Z34" s="608">
        <v>97.8</v>
      </c>
      <c r="AA34" s="608">
        <v>98</v>
      </c>
      <c r="AB34" s="609">
        <v>98.2</v>
      </c>
      <c r="AC34" s="608">
        <v>97.5</v>
      </c>
      <c r="AD34" s="608">
        <v>70.3</v>
      </c>
    </row>
    <row r="59" spans="3:18" ht="12.75">
      <c r="C59" s="604">
        <v>39246</v>
      </c>
      <c r="D59" s="607">
        <v>39246</v>
      </c>
      <c r="E59" s="607"/>
      <c r="F59" s="607"/>
      <c r="G59" s="607">
        <v>1646</v>
      </c>
      <c r="H59" s="607">
        <v>23600</v>
      </c>
      <c r="I59" s="607">
        <v>14000</v>
      </c>
      <c r="J59" s="603">
        <v>38823</v>
      </c>
      <c r="K59" s="602">
        <v>38823</v>
      </c>
      <c r="L59" s="607"/>
      <c r="M59" s="607"/>
      <c r="N59" s="607">
        <v>1597</v>
      </c>
      <c r="O59" s="607">
        <v>23506</v>
      </c>
      <c r="P59" s="607">
        <v>13720</v>
      </c>
      <c r="Q59" s="601"/>
      <c r="R59" s="603"/>
    </row>
    <row r="60" spans="3:18" ht="12.75">
      <c r="C60" s="604">
        <v>3177</v>
      </c>
      <c r="D60" s="602">
        <v>3177</v>
      </c>
      <c r="E60" s="602"/>
      <c r="F60" s="602">
        <v>156</v>
      </c>
      <c r="G60" s="602">
        <v>374</v>
      </c>
      <c r="H60" s="602">
        <v>831</v>
      </c>
      <c r="I60" s="602">
        <v>1816</v>
      </c>
      <c r="J60" s="603">
        <v>3177</v>
      </c>
      <c r="K60" s="602">
        <v>3177</v>
      </c>
      <c r="L60" s="602"/>
      <c r="M60" s="602">
        <v>156</v>
      </c>
      <c r="N60" s="602">
        <v>374</v>
      </c>
      <c r="O60" s="602">
        <v>831</v>
      </c>
      <c r="P60" s="602">
        <v>1816</v>
      </c>
      <c r="Q60" s="601"/>
      <c r="R60" s="603"/>
    </row>
    <row r="61" spans="3:18" ht="12.75">
      <c r="C61" s="604">
        <v>10894</v>
      </c>
      <c r="D61" s="602">
        <v>10894</v>
      </c>
      <c r="E61" s="602"/>
      <c r="F61" s="602">
        <v>8</v>
      </c>
      <c r="G61" s="602">
        <v>311</v>
      </c>
      <c r="H61" s="602">
        <v>5248</v>
      </c>
      <c r="I61" s="602">
        <v>5327</v>
      </c>
      <c r="J61" s="603">
        <v>10830</v>
      </c>
      <c r="K61" s="602">
        <v>10830</v>
      </c>
      <c r="L61" s="602"/>
      <c r="M61" s="602">
        <v>8</v>
      </c>
      <c r="N61" s="602">
        <v>302</v>
      </c>
      <c r="O61" s="602">
        <v>5214</v>
      </c>
      <c r="P61" s="602">
        <v>5306</v>
      </c>
      <c r="Q61" s="601"/>
      <c r="R61" s="603"/>
    </row>
    <row r="62" spans="3:18" ht="12.75">
      <c r="C62" s="604">
        <v>1015</v>
      </c>
      <c r="D62" s="602">
        <v>1015</v>
      </c>
      <c r="E62" s="602"/>
      <c r="F62" s="602">
        <v>17</v>
      </c>
      <c r="G62" s="602">
        <v>69</v>
      </c>
      <c r="H62" s="602">
        <v>677</v>
      </c>
      <c r="I62" s="602">
        <v>252</v>
      </c>
      <c r="J62" s="603">
        <v>948</v>
      </c>
      <c r="K62" s="602">
        <v>948</v>
      </c>
      <c r="L62" s="602"/>
      <c r="M62" s="602">
        <v>15</v>
      </c>
      <c r="N62" s="602">
        <v>65</v>
      </c>
      <c r="O62" s="602">
        <v>649</v>
      </c>
      <c r="P62" s="602">
        <v>219</v>
      </c>
      <c r="Q62" s="601"/>
      <c r="R62" s="603"/>
    </row>
    <row r="63" spans="3:17" ht="12.75">
      <c r="C63" s="604"/>
      <c r="D63" s="605"/>
      <c r="E63" s="605"/>
      <c r="F63" s="605"/>
      <c r="G63" s="605"/>
      <c r="H63" s="605"/>
      <c r="I63" s="605"/>
      <c r="K63" s="602"/>
      <c r="L63" s="605"/>
      <c r="M63" s="605"/>
      <c r="N63" s="605"/>
      <c r="O63" s="605"/>
      <c r="P63" s="605"/>
      <c r="Q63" s="601"/>
    </row>
    <row r="64" spans="3:18" ht="12.75">
      <c r="C64" s="604">
        <v>3915</v>
      </c>
      <c r="D64" s="602">
        <v>3915</v>
      </c>
      <c r="E64" s="602"/>
      <c r="F64" s="602"/>
      <c r="G64" s="602">
        <v>515</v>
      </c>
      <c r="H64" s="602">
        <v>1790</v>
      </c>
      <c r="I64" s="602">
        <v>1610</v>
      </c>
      <c r="J64" s="603">
        <v>3801</v>
      </c>
      <c r="K64" s="602">
        <v>3801</v>
      </c>
      <c r="L64" s="602"/>
      <c r="M64" s="602"/>
      <c r="N64" s="602">
        <v>500</v>
      </c>
      <c r="O64" s="602">
        <v>1738</v>
      </c>
      <c r="P64" s="602">
        <v>1563</v>
      </c>
      <c r="Q64" s="601"/>
      <c r="R64" s="603"/>
    </row>
    <row r="65" spans="3:18" ht="12.75">
      <c r="C65" s="604">
        <v>24864</v>
      </c>
      <c r="D65" s="602">
        <v>24864</v>
      </c>
      <c r="E65" s="602"/>
      <c r="F65" s="602">
        <v>25</v>
      </c>
      <c r="G65" s="602">
        <v>164</v>
      </c>
      <c r="H65" s="602">
        <v>16484</v>
      </c>
      <c r="I65" s="602">
        <v>8191</v>
      </c>
      <c r="J65" s="603">
        <v>24662</v>
      </c>
      <c r="K65" s="602">
        <v>24662</v>
      </c>
      <c r="L65" s="602"/>
      <c r="M65" s="602">
        <v>25</v>
      </c>
      <c r="N65" s="602">
        <v>164</v>
      </c>
      <c r="O65" s="602">
        <v>16389</v>
      </c>
      <c r="P65" s="602">
        <v>8084</v>
      </c>
      <c r="Q65" s="601"/>
      <c r="R65" s="603"/>
    </row>
    <row r="66" spans="3:18" ht="12.75">
      <c r="C66" s="604">
        <v>49402</v>
      </c>
      <c r="D66" s="602">
        <v>49402</v>
      </c>
      <c r="E66" s="602"/>
      <c r="F66" s="602">
        <v>48</v>
      </c>
      <c r="G66" s="602">
        <v>368</v>
      </c>
      <c r="H66" s="602">
        <v>29640</v>
      </c>
      <c r="I66" s="602">
        <v>19346</v>
      </c>
      <c r="J66" s="603">
        <v>49105</v>
      </c>
      <c r="K66" s="602">
        <v>49105</v>
      </c>
      <c r="L66" s="602"/>
      <c r="M66" s="602">
        <v>43</v>
      </c>
      <c r="N66" s="602">
        <v>357</v>
      </c>
      <c r="O66" s="602">
        <v>29473</v>
      </c>
      <c r="P66" s="602">
        <v>19232</v>
      </c>
      <c r="Q66" s="601"/>
      <c r="R66" s="603"/>
    </row>
    <row r="67" spans="3:18" ht="12.75">
      <c r="C67" s="604">
        <v>26619</v>
      </c>
      <c r="D67" s="602">
        <v>26619</v>
      </c>
      <c r="E67" s="602"/>
      <c r="F67" s="602">
        <v>3</v>
      </c>
      <c r="G67" s="602">
        <v>20</v>
      </c>
      <c r="H67" s="602">
        <v>16039</v>
      </c>
      <c r="I67" s="602">
        <v>10557</v>
      </c>
      <c r="J67" s="603">
        <v>26519</v>
      </c>
      <c r="K67" s="602">
        <v>26519</v>
      </c>
      <c r="L67" s="602"/>
      <c r="M67" s="602">
        <v>3</v>
      </c>
      <c r="N67" s="602">
        <v>20</v>
      </c>
      <c r="O67" s="602">
        <v>15979</v>
      </c>
      <c r="P67" s="602">
        <v>10517</v>
      </c>
      <c r="Q67" s="601"/>
      <c r="R67" s="603"/>
    </row>
    <row r="68" spans="3:17" ht="12.75">
      <c r="C68" s="604"/>
      <c r="D68" s="605"/>
      <c r="E68" s="605"/>
      <c r="F68" s="605"/>
      <c r="G68" s="605"/>
      <c r="H68" s="605"/>
      <c r="I68" s="605"/>
      <c r="K68" s="602"/>
      <c r="L68" s="605"/>
      <c r="M68" s="605"/>
      <c r="N68" s="605"/>
      <c r="O68" s="605"/>
      <c r="P68" s="605"/>
      <c r="Q68" s="601"/>
    </row>
    <row r="69" spans="3:17" ht="12.75">
      <c r="C69" s="604">
        <v>28820</v>
      </c>
      <c r="D69" s="602">
        <v>28820</v>
      </c>
      <c r="E69" s="602"/>
      <c r="F69" s="602">
        <v>69</v>
      </c>
      <c r="G69" s="602">
        <v>130</v>
      </c>
      <c r="H69" s="602">
        <v>17643</v>
      </c>
      <c r="I69" s="602">
        <v>10978</v>
      </c>
      <c r="J69" s="603">
        <v>28423</v>
      </c>
      <c r="K69" s="602">
        <v>28423</v>
      </c>
      <c r="L69" s="602"/>
      <c r="M69" s="602">
        <v>69</v>
      </c>
      <c r="N69" s="602">
        <v>128</v>
      </c>
      <c r="O69" s="602">
        <v>17467</v>
      </c>
      <c r="P69" s="602">
        <v>10759</v>
      </c>
      <c r="Q69" s="601"/>
    </row>
    <row r="70" spans="3:17" ht="12.75">
      <c r="C70" s="604">
        <v>4272</v>
      </c>
      <c r="D70" s="602">
        <v>4272</v>
      </c>
      <c r="E70" s="602">
        <v>1</v>
      </c>
      <c r="F70" s="602"/>
      <c r="G70" s="602">
        <v>150</v>
      </c>
      <c r="H70" s="602">
        <v>2816</v>
      </c>
      <c r="I70" s="602">
        <v>1305</v>
      </c>
      <c r="J70" s="603">
        <v>4272</v>
      </c>
      <c r="K70" s="602">
        <v>4272</v>
      </c>
      <c r="L70" s="602">
        <v>1</v>
      </c>
      <c r="M70" s="602"/>
      <c r="N70" s="602">
        <v>150</v>
      </c>
      <c r="O70" s="602">
        <v>2816</v>
      </c>
      <c r="P70" s="602">
        <v>1305</v>
      </c>
      <c r="Q70" s="601"/>
    </row>
    <row r="71" spans="3:17" ht="12.75">
      <c r="C71" s="604">
        <v>8175</v>
      </c>
      <c r="D71" s="602">
        <v>8175</v>
      </c>
      <c r="E71" s="602">
        <v>7</v>
      </c>
      <c r="F71" s="602">
        <v>65</v>
      </c>
      <c r="G71" s="602">
        <v>560</v>
      </c>
      <c r="H71" s="602">
        <v>4120</v>
      </c>
      <c r="I71" s="602">
        <v>3423</v>
      </c>
      <c r="J71" s="603">
        <v>7844</v>
      </c>
      <c r="K71" s="602">
        <v>7844</v>
      </c>
      <c r="L71" s="602">
        <v>7</v>
      </c>
      <c r="M71" s="602">
        <v>63</v>
      </c>
      <c r="N71" s="602">
        <v>549</v>
      </c>
      <c r="O71" s="602">
        <v>3982</v>
      </c>
      <c r="P71" s="602">
        <v>3243</v>
      </c>
      <c r="Q71" s="601"/>
    </row>
    <row r="72" spans="3:17" ht="12.75">
      <c r="C72" s="604">
        <v>1841</v>
      </c>
      <c r="D72" s="602">
        <v>1841</v>
      </c>
      <c r="E72" s="602"/>
      <c r="F72" s="602">
        <v>1</v>
      </c>
      <c r="G72" s="602">
        <v>111</v>
      </c>
      <c r="H72" s="602">
        <v>996</v>
      </c>
      <c r="I72" s="602">
        <v>733</v>
      </c>
      <c r="J72" s="603">
        <v>1818</v>
      </c>
      <c r="K72" s="602">
        <v>1818</v>
      </c>
      <c r="L72" s="602"/>
      <c r="M72" s="602">
        <v>1</v>
      </c>
      <c r="N72" s="602">
        <v>111</v>
      </c>
      <c r="O72" s="602">
        <v>985</v>
      </c>
      <c r="P72" s="602">
        <v>721</v>
      </c>
      <c r="Q72" s="601"/>
    </row>
    <row r="73" spans="3:17" ht="12.75">
      <c r="C73" s="604"/>
      <c r="D73" s="605"/>
      <c r="E73" s="605"/>
      <c r="F73" s="605"/>
      <c r="G73" s="605"/>
      <c r="H73" s="605"/>
      <c r="I73" s="605"/>
      <c r="K73" s="602"/>
      <c r="L73" s="605"/>
      <c r="M73" s="605"/>
      <c r="N73" s="605"/>
      <c r="O73" s="605"/>
      <c r="P73" s="605"/>
      <c r="Q73" s="606"/>
    </row>
    <row r="74" spans="3:17" ht="12.75">
      <c r="C74" s="604">
        <v>54086</v>
      </c>
      <c r="D74" s="602">
        <v>54086</v>
      </c>
      <c r="E74" s="602">
        <v>25</v>
      </c>
      <c r="F74" s="602">
        <v>205</v>
      </c>
      <c r="G74" s="602">
        <v>510</v>
      </c>
      <c r="H74" s="602">
        <v>33545</v>
      </c>
      <c r="I74" s="602">
        <v>19801</v>
      </c>
      <c r="J74" s="603">
        <v>54086</v>
      </c>
      <c r="K74" s="602">
        <v>54086</v>
      </c>
      <c r="L74" s="602">
        <v>25</v>
      </c>
      <c r="M74" s="602">
        <v>205</v>
      </c>
      <c r="N74" s="602">
        <v>510</v>
      </c>
      <c r="O74" s="602">
        <v>33545</v>
      </c>
      <c r="P74" s="602">
        <v>19801</v>
      </c>
      <c r="Q74" s="601"/>
    </row>
    <row r="75" spans="3:17" ht="12.75">
      <c r="C75" s="604">
        <v>18861</v>
      </c>
      <c r="D75" s="602">
        <v>18861</v>
      </c>
      <c r="E75" s="602"/>
      <c r="F75" s="602">
        <v>112</v>
      </c>
      <c r="G75" s="602">
        <v>216</v>
      </c>
      <c r="H75" s="602">
        <v>8421</v>
      </c>
      <c r="I75" s="602">
        <v>10112</v>
      </c>
      <c r="J75" s="603">
        <v>18743</v>
      </c>
      <c r="K75" s="602">
        <v>18743</v>
      </c>
      <c r="L75" s="602"/>
      <c r="M75" s="602">
        <v>104</v>
      </c>
      <c r="N75" s="602">
        <v>204</v>
      </c>
      <c r="O75" s="602">
        <v>8379</v>
      </c>
      <c r="P75" s="602">
        <v>10056</v>
      </c>
      <c r="Q75" s="601"/>
    </row>
    <row r="76" spans="3:17" ht="12.75">
      <c r="C76" s="604">
        <v>11508</v>
      </c>
      <c r="D76" s="602">
        <v>11508</v>
      </c>
      <c r="E76" s="602">
        <v>2</v>
      </c>
      <c r="F76" s="602">
        <v>30</v>
      </c>
      <c r="G76" s="602">
        <v>646</v>
      </c>
      <c r="H76" s="602">
        <v>5484</v>
      </c>
      <c r="I76" s="602">
        <v>5346</v>
      </c>
      <c r="J76" s="603">
        <v>11116</v>
      </c>
      <c r="K76" s="602">
        <v>11116</v>
      </c>
      <c r="L76" s="602">
        <v>2</v>
      </c>
      <c r="M76" s="602">
        <v>29</v>
      </c>
      <c r="N76" s="602">
        <v>602</v>
      </c>
      <c r="O76" s="602">
        <v>5318</v>
      </c>
      <c r="P76" s="602">
        <v>5165</v>
      </c>
      <c r="Q76" s="601"/>
    </row>
    <row r="77" spans="3:17" ht="12.75">
      <c r="C77" s="604">
        <v>5896</v>
      </c>
      <c r="D77" s="602">
        <v>5896</v>
      </c>
      <c r="E77" s="602"/>
      <c r="F77" s="602">
        <v>53</v>
      </c>
      <c r="G77" s="602">
        <v>297</v>
      </c>
      <c r="H77" s="602">
        <v>3387</v>
      </c>
      <c r="I77" s="602">
        <v>2159</v>
      </c>
      <c r="J77" s="603">
        <v>5896</v>
      </c>
      <c r="K77" s="602">
        <v>5896</v>
      </c>
      <c r="L77" s="602"/>
      <c r="M77" s="602">
        <v>53</v>
      </c>
      <c r="N77" s="602">
        <v>297</v>
      </c>
      <c r="O77" s="602">
        <v>3387</v>
      </c>
      <c r="P77" s="602">
        <v>2159</v>
      </c>
      <c r="Q77" s="601"/>
    </row>
    <row r="78" spans="3:17" ht="12.75">
      <c r="C78" s="604"/>
      <c r="D78" s="605"/>
      <c r="E78" s="605"/>
      <c r="F78" s="605"/>
      <c r="G78" s="605"/>
      <c r="H78" s="605"/>
      <c r="I78" s="605"/>
      <c r="K78" s="602"/>
      <c r="L78" s="605"/>
      <c r="M78" s="605"/>
      <c r="N78" s="605"/>
      <c r="O78" s="605"/>
      <c r="P78" s="605"/>
      <c r="Q78" s="601"/>
    </row>
    <row r="79" spans="3:17" ht="12.75">
      <c r="C79" s="604">
        <v>4922</v>
      </c>
      <c r="D79" s="602">
        <v>4922</v>
      </c>
      <c r="E79" s="602"/>
      <c r="F79" s="602">
        <v>23</v>
      </c>
      <c r="G79" s="602">
        <v>743</v>
      </c>
      <c r="H79" s="602">
        <v>1910</v>
      </c>
      <c r="I79" s="602">
        <v>2246</v>
      </c>
      <c r="J79" s="603">
        <v>4725</v>
      </c>
      <c r="K79" s="602">
        <v>4725</v>
      </c>
      <c r="L79" s="602"/>
      <c r="M79" s="602">
        <v>21</v>
      </c>
      <c r="N79" s="602">
        <v>731</v>
      </c>
      <c r="O79" s="602">
        <v>1845</v>
      </c>
      <c r="P79" s="602">
        <v>2128</v>
      </c>
      <c r="Q79" s="601"/>
    </row>
    <row r="80" spans="3:17" ht="12.75">
      <c r="C80" s="604">
        <v>17493</v>
      </c>
      <c r="D80" s="602">
        <v>17493</v>
      </c>
      <c r="E80" s="602"/>
      <c r="F80" s="602">
        <v>7</v>
      </c>
      <c r="G80" s="602">
        <v>245</v>
      </c>
      <c r="H80" s="602">
        <v>8739</v>
      </c>
      <c r="I80" s="602">
        <v>8502</v>
      </c>
      <c r="J80" s="603">
        <v>17505</v>
      </c>
      <c r="K80" s="602">
        <v>17505</v>
      </c>
      <c r="L80" s="602"/>
      <c r="M80" s="602">
        <v>7</v>
      </c>
      <c r="N80" s="602">
        <v>244</v>
      </c>
      <c r="O80" s="602">
        <v>8747</v>
      </c>
      <c r="P80" s="602">
        <v>8507</v>
      </c>
      <c r="Q80" s="601"/>
    </row>
    <row r="81" spans="3:17" ht="12.75">
      <c r="C81" s="604">
        <v>19459</v>
      </c>
      <c r="D81" s="602">
        <v>19459</v>
      </c>
      <c r="E81" s="602"/>
      <c r="F81" s="602">
        <v>14</v>
      </c>
      <c r="G81" s="602">
        <v>359</v>
      </c>
      <c r="H81" s="602">
        <v>12941</v>
      </c>
      <c r="I81" s="602">
        <v>6145</v>
      </c>
      <c r="J81" s="603">
        <v>18998</v>
      </c>
      <c r="K81" s="602">
        <v>18998</v>
      </c>
      <c r="L81" s="602"/>
      <c r="M81" s="602">
        <v>13</v>
      </c>
      <c r="N81" s="602">
        <v>329</v>
      </c>
      <c r="O81" s="602">
        <v>12746</v>
      </c>
      <c r="P81" s="602">
        <v>5910</v>
      </c>
      <c r="Q81" s="601"/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&amp;R&amp;8&amp;UБүлэг9. Хөдөө аж ахуй</oddHeader>
    <oddFooter>&amp;L&amp;18 &amp;R&amp;18 38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Q641"/>
  <sheetViews>
    <sheetView zoomScale="80" zoomScaleNormal="80" zoomScalePageLayoutView="0" workbookViewId="0" topLeftCell="B1">
      <selection activeCell="B1" sqref="B1:M16384"/>
    </sheetView>
  </sheetViews>
  <sheetFormatPr defaultColWidth="8.00390625" defaultRowHeight="12.75"/>
  <cols>
    <col min="1" max="1" width="4.375" style="683" hidden="1" customWidth="1"/>
    <col min="2" max="2" width="6.875" style="683" customWidth="1"/>
    <col min="3" max="3" width="5.75390625" style="683" customWidth="1"/>
    <col min="4" max="4" width="15.00390625" style="683" customWidth="1"/>
    <col min="5" max="5" width="10.375" style="683" customWidth="1"/>
    <col min="6" max="6" width="10.25390625" style="683" customWidth="1"/>
    <col min="7" max="7" width="14.25390625" style="683" customWidth="1"/>
    <col min="8" max="8" width="9.75390625" style="683" customWidth="1"/>
    <col min="9" max="9" width="15.00390625" style="683" customWidth="1"/>
    <col min="10" max="10" width="10.75390625" style="683" customWidth="1"/>
    <col min="11" max="11" width="18.625" style="683" customWidth="1"/>
    <col min="12" max="12" width="17.875" style="683" customWidth="1"/>
    <col min="13" max="13" width="11.75390625" style="683" customWidth="1"/>
    <col min="14" max="14" width="7.375" style="683" customWidth="1"/>
    <col min="15" max="15" width="8.00390625" style="683" customWidth="1"/>
    <col min="16" max="16" width="28.75390625" style="683" customWidth="1"/>
    <col min="17" max="16384" width="8.00390625" style="683" customWidth="1"/>
  </cols>
  <sheetData>
    <row r="1" spans="1:10" ht="12.75">
      <c r="A1" s="683" t="s">
        <v>1441</v>
      </c>
      <c r="B1" s="684"/>
      <c r="C1" s="684"/>
      <c r="D1" s="684" t="s">
        <v>450</v>
      </c>
      <c r="E1" s="684"/>
      <c r="F1" s="735" t="s">
        <v>1440</v>
      </c>
      <c r="G1" s="734" t="s">
        <v>1439</v>
      </c>
      <c r="I1" s="684"/>
      <c r="J1" s="684"/>
    </row>
    <row r="2" spans="2:12" ht="12.75">
      <c r="B2" s="684"/>
      <c r="C2" s="684"/>
      <c r="D2" s="684"/>
      <c r="E2" s="684"/>
      <c r="F2" s="684"/>
      <c r="G2" s="734" t="s">
        <v>1438</v>
      </c>
      <c r="I2" s="684"/>
      <c r="J2" s="733"/>
      <c r="K2" s="684" t="s">
        <v>450</v>
      </c>
      <c r="L2" s="732"/>
    </row>
    <row r="3" spans="2:12" ht="9.75" customHeight="1">
      <c r="B3" s="684"/>
      <c r="C3" s="684"/>
      <c r="D3" s="684"/>
      <c r="E3" s="684"/>
      <c r="F3" s="684"/>
      <c r="G3" s="684"/>
      <c r="H3" s="734"/>
      <c r="I3" s="684"/>
      <c r="J3" s="733"/>
      <c r="K3" s="684"/>
      <c r="L3" s="732"/>
    </row>
    <row r="4" spans="1:17" ht="14.25" customHeight="1">
      <c r="A4" s="684"/>
      <c r="B4" s="731"/>
      <c r="C4" s="730"/>
      <c r="D4" s="725" t="s">
        <v>1437</v>
      </c>
      <c r="E4" s="728"/>
      <c r="F4" s="724"/>
      <c r="G4" s="729"/>
      <c r="H4" s="729" t="s">
        <v>1436</v>
      </c>
      <c r="I4" s="729"/>
      <c r="J4" s="729"/>
      <c r="K4" s="716" t="s">
        <v>1435</v>
      </c>
      <c r="L4" s="728" t="s">
        <v>1434</v>
      </c>
      <c r="M4" s="725" t="s">
        <v>1433</v>
      </c>
      <c r="N4" s="686"/>
      <c r="O4" s="686"/>
      <c r="P4" s="686"/>
      <c r="Q4" s="684"/>
    </row>
    <row r="5" spans="1:17" ht="15.75" customHeight="1">
      <c r="A5" s="684"/>
      <c r="B5" s="684"/>
      <c r="C5" s="727"/>
      <c r="D5" s="713" t="s">
        <v>1432</v>
      </c>
      <c r="E5" s="714"/>
      <c r="F5" s="726"/>
      <c r="G5" s="725" t="s">
        <v>1431</v>
      </c>
      <c r="H5" s="724"/>
      <c r="I5" s="1324" t="s">
        <v>1430</v>
      </c>
      <c r="J5" s="1325"/>
      <c r="K5" s="715" t="s">
        <v>1429</v>
      </c>
      <c r="L5" s="686" t="s">
        <v>1428</v>
      </c>
      <c r="M5" s="723" t="s">
        <v>512</v>
      </c>
      <c r="N5" s="686"/>
      <c r="O5" s="686"/>
      <c r="P5" s="719"/>
      <c r="Q5" s="684"/>
    </row>
    <row r="6" spans="1:17" ht="15">
      <c r="A6" s="684"/>
      <c r="B6" s="691" t="s">
        <v>298</v>
      </c>
      <c r="C6" s="723" t="s">
        <v>1427</v>
      </c>
      <c r="D6" s="716" t="s">
        <v>1421</v>
      </c>
      <c r="E6" s="722" t="s">
        <v>1420</v>
      </c>
      <c r="F6" s="721" t="s">
        <v>1415</v>
      </c>
      <c r="G6" s="1320" t="s">
        <v>1426</v>
      </c>
      <c r="H6" s="1321"/>
      <c r="I6" s="1326" t="s">
        <v>1425</v>
      </c>
      <c r="J6" s="1327"/>
      <c r="K6" s="715" t="s">
        <v>1424</v>
      </c>
      <c r="L6" s="720" t="s">
        <v>1423</v>
      </c>
      <c r="M6" s="713" t="s">
        <v>1422</v>
      </c>
      <c r="N6" s="686"/>
      <c r="O6" s="686"/>
      <c r="P6" s="719"/>
      <c r="Q6" s="684"/>
    </row>
    <row r="7" spans="1:17" ht="12.75">
      <c r="A7" s="684"/>
      <c r="B7" s="686"/>
      <c r="C7" s="718"/>
      <c r="D7" s="717" t="s">
        <v>1416</v>
      </c>
      <c r="E7" s="1322" t="s">
        <v>1395</v>
      </c>
      <c r="F7" s="1322" t="s">
        <v>884</v>
      </c>
      <c r="G7" s="716" t="s">
        <v>1421</v>
      </c>
      <c r="H7" s="686" t="s">
        <v>1420</v>
      </c>
      <c r="I7" s="716" t="s">
        <v>1421</v>
      </c>
      <c r="J7" s="686" t="s">
        <v>1420</v>
      </c>
      <c r="K7" s="715" t="s">
        <v>1419</v>
      </c>
      <c r="L7" s="714" t="s">
        <v>1418</v>
      </c>
      <c r="M7" s="713" t="s">
        <v>1417</v>
      </c>
      <c r="N7" s="686"/>
      <c r="O7" s="686"/>
      <c r="P7" s="684"/>
      <c r="Q7" s="684"/>
    </row>
    <row r="8" spans="1:17" ht="18.75" customHeight="1">
      <c r="A8" s="684"/>
      <c r="B8" s="709"/>
      <c r="C8" s="708"/>
      <c r="D8" s="710"/>
      <c r="E8" s="1323"/>
      <c r="F8" s="1323"/>
      <c r="G8" s="712" t="s">
        <v>1416</v>
      </c>
      <c r="H8" s="711" t="s">
        <v>1415</v>
      </c>
      <c r="I8" s="712" t="s">
        <v>1416</v>
      </c>
      <c r="J8" s="711" t="s">
        <v>1415</v>
      </c>
      <c r="K8" s="710" t="s">
        <v>450</v>
      </c>
      <c r="L8" s="709"/>
      <c r="M8" s="708"/>
      <c r="N8" s="686"/>
      <c r="O8" s="686"/>
      <c r="P8" s="684"/>
      <c r="Q8" s="684"/>
    </row>
    <row r="9" spans="1:15" ht="13.5" customHeight="1">
      <c r="A9" s="684"/>
      <c r="B9" s="705" t="s">
        <v>528</v>
      </c>
      <c r="C9" s="704" t="s">
        <v>469</v>
      </c>
      <c r="D9" s="699">
        <v>9600</v>
      </c>
      <c r="E9" s="699">
        <v>3522</v>
      </c>
      <c r="F9" s="699">
        <v>1583</v>
      </c>
      <c r="G9" s="699">
        <v>1600</v>
      </c>
      <c r="H9" s="699"/>
      <c r="I9" s="699">
        <v>8000</v>
      </c>
      <c r="J9" s="703">
        <v>1583</v>
      </c>
      <c r="K9" s="699">
        <v>5357.9</v>
      </c>
      <c r="L9" s="699"/>
      <c r="M9" s="699"/>
      <c r="N9" s="701"/>
      <c r="O9" s="686"/>
    </row>
    <row r="10" spans="1:15" ht="13.5" customHeight="1">
      <c r="A10" s="684"/>
      <c r="B10" s="705" t="s">
        <v>529</v>
      </c>
      <c r="C10" s="704" t="s">
        <v>193</v>
      </c>
      <c r="D10" s="699">
        <v>6500</v>
      </c>
      <c r="E10" s="699">
        <v>803.6</v>
      </c>
      <c r="F10" s="699">
        <v>7344.5</v>
      </c>
      <c r="G10" s="699">
        <v>500</v>
      </c>
      <c r="H10" s="699">
        <v>87</v>
      </c>
      <c r="I10" s="699">
        <v>6000</v>
      </c>
      <c r="J10" s="703">
        <v>7257.5</v>
      </c>
      <c r="K10" s="699">
        <v>6502.1</v>
      </c>
      <c r="L10" s="699"/>
      <c r="M10" s="699"/>
      <c r="N10" s="701"/>
      <c r="O10" s="686"/>
    </row>
    <row r="11" spans="1:15" ht="13.5" customHeight="1">
      <c r="A11" s="684"/>
      <c r="B11" s="705" t="s">
        <v>530</v>
      </c>
      <c r="C11" s="704" t="s">
        <v>194</v>
      </c>
      <c r="D11" s="699">
        <v>4173</v>
      </c>
      <c r="E11" s="699">
        <v>1548</v>
      </c>
      <c r="F11" s="699">
        <v>926.1</v>
      </c>
      <c r="G11" s="699">
        <v>573</v>
      </c>
      <c r="H11" s="699">
        <v>351.1</v>
      </c>
      <c r="I11" s="699">
        <v>3600</v>
      </c>
      <c r="J11" s="703">
        <v>575</v>
      </c>
      <c r="K11" s="699">
        <v>5497.1</v>
      </c>
      <c r="L11" s="699"/>
      <c r="M11" s="699"/>
      <c r="N11" s="706"/>
      <c r="O11" s="686"/>
    </row>
    <row r="12" spans="2:15" ht="13.5" customHeight="1">
      <c r="B12" s="705" t="s">
        <v>531</v>
      </c>
      <c r="C12" s="704" t="s">
        <v>195</v>
      </c>
      <c r="D12" s="699">
        <v>7100</v>
      </c>
      <c r="E12" s="699">
        <v>1349.1</v>
      </c>
      <c r="F12" s="699">
        <v>2219.2</v>
      </c>
      <c r="G12" s="699">
        <v>1300</v>
      </c>
      <c r="H12" s="699"/>
      <c r="I12" s="699">
        <v>5800</v>
      </c>
      <c r="J12" s="703">
        <v>2219.2</v>
      </c>
      <c r="K12" s="699">
        <v>5497.3</v>
      </c>
      <c r="L12" s="699"/>
      <c r="M12" s="699"/>
      <c r="N12" s="706"/>
      <c r="O12" s="685"/>
    </row>
    <row r="13" spans="2:15" ht="12" customHeight="1">
      <c r="B13" s="705"/>
      <c r="C13" s="704"/>
      <c r="D13" s="699"/>
      <c r="E13" s="699"/>
      <c r="F13" s="699"/>
      <c r="G13" s="703"/>
      <c r="H13" s="703"/>
      <c r="I13" s="703"/>
      <c r="J13" s="703"/>
      <c r="K13" s="685"/>
      <c r="L13" s="685"/>
      <c r="M13" s="703"/>
      <c r="N13" s="706"/>
      <c r="O13" s="685"/>
    </row>
    <row r="14" spans="2:15" ht="13.5" customHeight="1">
      <c r="B14" s="705" t="s">
        <v>532</v>
      </c>
      <c r="C14" s="704" t="s">
        <v>196</v>
      </c>
      <c r="D14" s="699">
        <v>7800</v>
      </c>
      <c r="E14" s="699">
        <v>1299.4</v>
      </c>
      <c r="F14" s="699">
        <v>4851.7</v>
      </c>
      <c r="G14" s="699">
        <v>600</v>
      </c>
      <c r="H14" s="699">
        <v>72</v>
      </c>
      <c r="I14" s="699">
        <v>7200</v>
      </c>
      <c r="J14" s="703">
        <v>4779.7</v>
      </c>
      <c r="K14" s="699">
        <v>8259.5</v>
      </c>
      <c r="L14" s="699">
        <v>960</v>
      </c>
      <c r="M14" s="699">
        <v>171</v>
      </c>
      <c r="N14" s="701"/>
      <c r="O14" s="685"/>
    </row>
    <row r="15" spans="2:15" ht="13.5" customHeight="1">
      <c r="B15" s="705" t="s">
        <v>533</v>
      </c>
      <c r="C15" s="704" t="s">
        <v>197</v>
      </c>
      <c r="D15" s="699">
        <v>7738</v>
      </c>
      <c r="E15" s="699">
        <v>1113.2</v>
      </c>
      <c r="F15" s="699">
        <v>3279.2</v>
      </c>
      <c r="G15" s="699">
        <v>700</v>
      </c>
      <c r="H15" s="699">
        <v>453.6</v>
      </c>
      <c r="I15" s="699">
        <v>7038</v>
      </c>
      <c r="J15" s="703">
        <v>2825.6</v>
      </c>
      <c r="K15" s="699">
        <v>10979.4</v>
      </c>
      <c r="L15" s="699">
        <v>1344</v>
      </c>
      <c r="M15" s="699"/>
      <c r="N15" s="701"/>
      <c r="O15" s="685"/>
    </row>
    <row r="16" spans="2:15" ht="13.5" customHeight="1">
      <c r="B16" s="705" t="s">
        <v>284</v>
      </c>
      <c r="C16" s="704" t="s">
        <v>198</v>
      </c>
      <c r="D16" s="699">
        <v>9650</v>
      </c>
      <c r="E16" s="699">
        <v>2866</v>
      </c>
      <c r="F16" s="699">
        <v>3427</v>
      </c>
      <c r="G16" s="699">
        <v>800</v>
      </c>
      <c r="H16" s="699">
        <v>558</v>
      </c>
      <c r="I16" s="699">
        <v>8850</v>
      </c>
      <c r="J16" s="703">
        <v>2869</v>
      </c>
      <c r="K16" s="699">
        <v>15586.9</v>
      </c>
      <c r="L16" s="699">
        <v>980</v>
      </c>
      <c r="M16" s="699"/>
      <c r="N16" s="701"/>
      <c r="O16" s="685"/>
    </row>
    <row r="17" spans="2:15" ht="13.5" customHeight="1">
      <c r="B17" s="705" t="s">
        <v>285</v>
      </c>
      <c r="C17" s="704" t="s">
        <v>199</v>
      </c>
      <c r="D17" s="699">
        <v>6750</v>
      </c>
      <c r="E17" s="699">
        <v>900</v>
      </c>
      <c r="F17" s="699">
        <v>1263</v>
      </c>
      <c r="G17" s="699">
        <v>750</v>
      </c>
      <c r="H17" s="699">
        <v>153</v>
      </c>
      <c r="I17" s="699">
        <v>6000</v>
      </c>
      <c r="J17" s="703">
        <v>1110</v>
      </c>
      <c r="K17" s="699">
        <v>3621.5</v>
      </c>
      <c r="L17" s="699">
        <v>1344</v>
      </c>
      <c r="M17" s="699"/>
      <c r="N17" s="701"/>
      <c r="O17" s="685"/>
    </row>
    <row r="18" spans="2:15" ht="12" customHeight="1">
      <c r="B18" s="705"/>
      <c r="C18" s="704"/>
      <c r="D18" s="699"/>
      <c r="E18" s="699"/>
      <c r="F18" s="699"/>
      <c r="G18" s="703"/>
      <c r="H18" s="703"/>
      <c r="I18" s="703"/>
      <c r="J18" s="703"/>
      <c r="K18" s="685"/>
      <c r="L18" s="685"/>
      <c r="M18" s="703"/>
      <c r="N18" s="706"/>
      <c r="O18" s="685"/>
    </row>
    <row r="19" spans="2:15" ht="13.5" customHeight="1">
      <c r="B19" s="705" t="s">
        <v>277</v>
      </c>
      <c r="C19" s="704" t="s">
        <v>200</v>
      </c>
      <c r="D19" s="699">
        <v>4000</v>
      </c>
      <c r="E19" s="699">
        <v>288</v>
      </c>
      <c r="F19" s="699">
        <v>141</v>
      </c>
      <c r="G19" s="699">
        <v>500</v>
      </c>
      <c r="H19" s="699">
        <v>60</v>
      </c>
      <c r="I19" s="699">
        <v>3500</v>
      </c>
      <c r="J19" s="703">
        <v>81</v>
      </c>
      <c r="K19" s="699">
        <v>2860</v>
      </c>
      <c r="L19" s="699">
        <v>960</v>
      </c>
      <c r="M19" s="699"/>
      <c r="N19" s="707"/>
      <c r="O19" s="685"/>
    </row>
    <row r="20" spans="2:15" ht="13.5" customHeight="1">
      <c r="B20" s="705" t="s">
        <v>278</v>
      </c>
      <c r="C20" s="704" t="s">
        <v>201</v>
      </c>
      <c r="D20" s="699">
        <v>3450</v>
      </c>
      <c r="E20" s="699">
        <v>950</v>
      </c>
      <c r="F20" s="699">
        <v>1145</v>
      </c>
      <c r="G20" s="699">
        <v>750</v>
      </c>
      <c r="H20" s="699">
        <v>300</v>
      </c>
      <c r="I20" s="699">
        <v>2700</v>
      </c>
      <c r="J20" s="703">
        <v>845</v>
      </c>
      <c r="K20" s="699">
        <v>5737.9</v>
      </c>
      <c r="L20" s="699">
        <v>1152</v>
      </c>
      <c r="M20" s="699"/>
      <c r="N20" s="701"/>
      <c r="O20" s="685"/>
    </row>
    <row r="21" spans="2:15" ht="13.5" customHeight="1">
      <c r="B21" s="705" t="s">
        <v>505</v>
      </c>
      <c r="C21" s="704" t="s">
        <v>202</v>
      </c>
      <c r="D21" s="699">
        <v>2300</v>
      </c>
      <c r="E21" s="699">
        <v>298</v>
      </c>
      <c r="F21" s="699">
        <v>336</v>
      </c>
      <c r="G21" s="699">
        <v>300</v>
      </c>
      <c r="H21" s="699">
        <v>20</v>
      </c>
      <c r="I21" s="699">
        <v>2000</v>
      </c>
      <c r="J21" s="703">
        <v>316</v>
      </c>
      <c r="K21" s="699">
        <v>829.6</v>
      </c>
      <c r="L21" s="699">
        <v>384</v>
      </c>
      <c r="M21" s="699"/>
      <c r="N21" s="701"/>
      <c r="O21" s="685"/>
    </row>
    <row r="22" spans="2:15" ht="13.5" customHeight="1">
      <c r="B22" s="705" t="s">
        <v>286</v>
      </c>
      <c r="C22" s="704" t="s">
        <v>203</v>
      </c>
      <c r="D22" s="699"/>
      <c r="E22" s="699"/>
      <c r="F22" s="699"/>
      <c r="G22" s="699"/>
      <c r="H22" s="699"/>
      <c r="I22" s="699"/>
      <c r="J22" s="703"/>
      <c r="K22" s="699"/>
      <c r="L22" s="699"/>
      <c r="M22" s="699"/>
      <c r="N22" s="706"/>
      <c r="O22" s="685"/>
    </row>
    <row r="23" spans="2:15" ht="12" customHeight="1">
      <c r="B23" s="705"/>
      <c r="C23" s="704"/>
      <c r="D23" s="699"/>
      <c r="E23" s="699"/>
      <c r="F23" s="699"/>
      <c r="G23" s="703"/>
      <c r="H23" s="703"/>
      <c r="I23" s="703"/>
      <c r="J23" s="703"/>
      <c r="K23" s="685"/>
      <c r="L23" s="685"/>
      <c r="M23" s="703"/>
      <c r="N23" s="706"/>
      <c r="O23" s="685"/>
    </row>
    <row r="24" spans="2:15" ht="13.5" customHeight="1">
      <c r="B24" s="705" t="s">
        <v>287</v>
      </c>
      <c r="C24" s="704" t="s">
        <v>204</v>
      </c>
      <c r="D24" s="699"/>
      <c r="E24" s="699"/>
      <c r="F24" s="699"/>
      <c r="G24" s="699"/>
      <c r="H24" s="699"/>
      <c r="I24" s="699"/>
      <c r="J24" s="703"/>
      <c r="K24" s="702"/>
      <c r="L24" s="702"/>
      <c r="M24" s="699"/>
      <c r="N24" s="706"/>
      <c r="O24" s="685"/>
    </row>
    <row r="25" spans="2:15" ht="13.5" customHeight="1">
      <c r="B25" s="705" t="s">
        <v>288</v>
      </c>
      <c r="C25" s="704" t="s">
        <v>205</v>
      </c>
      <c r="D25" s="699">
        <v>5600</v>
      </c>
      <c r="E25" s="699">
        <v>729</v>
      </c>
      <c r="F25" s="699">
        <v>1533</v>
      </c>
      <c r="G25" s="699">
        <v>300</v>
      </c>
      <c r="H25" s="699">
        <v>36</v>
      </c>
      <c r="I25" s="699">
        <v>5300</v>
      </c>
      <c r="J25" s="703">
        <v>1497</v>
      </c>
      <c r="K25" s="699">
        <v>4089.9</v>
      </c>
      <c r="L25" s="699">
        <v>960</v>
      </c>
      <c r="M25" s="699">
        <v>60.4</v>
      </c>
      <c r="N25" s="701"/>
      <c r="O25" s="685"/>
    </row>
    <row r="26" spans="2:15" ht="13.5" customHeight="1">
      <c r="B26" s="705" t="s">
        <v>289</v>
      </c>
      <c r="C26" s="704" t="s">
        <v>206</v>
      </c>
      <c r="D26" s="699">
        <v>8900</v>
      </c>
      <c r="E26" s="699">
        <v>900</v>
      </c>
      <c r="F26" s="699">
        <v>600</v>
      </c>
      <c r="G26" s="699">
        <v>900</v>
      </c>
      <c r="H26" s="699">
        <v>200</v>
      </c>
      <c r="I26" s="699">
        <v>8000</v>
      </c>
      <c r="J26" s="703">
        <v>400</v>
      </c>
      <c r="K26" s="699">
        <v>7200</v>
      </c>
      <c r="L26" s="699">
        <v>670</v>
      </c>
      <c r="M26" s="699"/>
      <c r="N26" s="701"/>
      <c r="O26" s="685"/>
    </row>
    <row r="27" spans="2:15" ht="13.5" customHeight="1">
      <c r="B27" s="705" t="s">
        <v>290</v>
      </c>
      <c r="C27" s="704" t="s">
        <v>207</v>
      </c>
      <c r="D27" s="699">
        <v>4200</v>
      </c>
      <c r="E27" s="699">
        <v>958</v>
      </c>
      <c r="F27" s="699">
        <v>1132</v>
      </c>
      <c r="G27" s="699">
        <v>1000</v>
      </c>
      <c r="H27" s="699">
        <v>104</v>
      </c>
      <c r="I27" s="699">
        <v>3200</v>
      </c>
      <c r="J27" s="703">
        <v>1028</v>
      </c>
      <c r="K27" s="699">
        <v>3111</v>
      </c>
      <c r="L27" s="699"/>
      <c r="M27" s="699"/>
      <c r="N27" s="707"/>
      <c r="O27" s="685"/>
    </row>
    <row r="28" spans="2:15" ht="11.25" customHeight="1">
      <c r="B28" s="705"/>
      <c r="C28" s="704"/>
      <c r="D28" s="699"/>
      <c r="E28" s="699"/>
      <c r="F28" s="699"/>
      <c r="G28" s="703"/>
      <c r="H28" s="703"/>
      <c r="I28" s="703"/>
      <c r="J28" s="703"/>
      <c r="K28" s="685"/>
      <c r="L28" s="685"/>
      <c r="M28" s="703"/>
      <c r="N28" s="706"/>
      <c r="O28" s="685"/>
    </row>
    <row r="29" spans="2:15" ht="13.5" customHeight="1">
      <c r="B29" s="705" t="s">
        <v>291</v>
      </c>
      <c r="C29" s="704" t="s">
        <v>208</v>
      </c>
      <c r="D29" s="699">
        <v>9000</v>
      </c>
      <c r="E29" s="699">
        <v>4458</v>
      </c>
      <c r="F29" s="699">
        <v>2823</v>
      </c>
      <c r="G29" s="699">
        <v>2000</v>
      </c>
      <c r="H29" s="699">
        <v>300</v>
      </c>
      <c r="I29" s="699">
        <v>7000</v>
      </c>
      <c r="J29" s="703">
        <v>2523</v>
      </c>
      <c r="K29" s="699">
        <v>9098</v>
      </c>
      <c r="L29" s="699">
        <v>960</v>
      </c>
      <c r="M29" s="699"/>
      <c r="N29" s="701"/>
      <c r="O29" s="685"/>
    </row>
    <row r="30" spans="2:15" ht="13.5" customHeight="1">
      <c r="B30" s="705" t="s">
        <v>292</v>
      </c>
      <c r="C30" s="704" t="s">
        <v>209</v>
      </c>
      <c r="D30" s="699">
        <v>200</v>
      </c>
      <c r="E30" s="699">
        <v>0</v>
      </c>
      <c r="F30" s="699"/>
      <c r="G30" s="699">
        <v>200</v>
      </c>
      <c r="H30" s="699"/>
      <c r="I30" s="699"/>
      <c r="J30" s="703"/>
      <c r="K30" s="699"/>
      <c r="L30" s="699"/>
      <c r="M30" s="699"/>
      <c r="N30" s="706"/>
      <c r="O30" s="685"/>
    </row>
    <row r="31" spans="2:15" ht="13.5" customHeight="1">
      <c r="B31" s="705" t="s">
        <v>293</v>
      </c>
      <c r="C31" s="704" t="s">
        <v>210</v>
      </c>
      <c r="D31" s="699">
        <v>2000</v>
      </c>
      <c r="E31" s="699">
        <v>700.4</v>
      </c>
      <c r="F31" s="699">
        <v>700.7</v>
      </c>
      <c r="G31" s="699"/>
      <c r="H31" s="699">
        <v>55</v>
      </c>
      <c r="I31" s="699">
        <v>2000</v>
      </c>
      <c r="J31" s="703">
        <v>645.7</v>
      </c>
      <c r="K31" s="699">
        <v>1980</v>
      </c>
      <c r="L31" s="702"/>
      <c r="M31" s="699"/>
      <c r="N31" s="701"/>
      <c r="O31" s="685"/>
    </row>
    <row r="32" spans="2:15" ht="12" customHeight="1">
      <c r="B32" s="700" t="s">
        <v>450</v>
      </c>
      <c r="C32" s="700"/>
      <c r="D32" s="699"/>
      <c r="E32" s="698"/>
      <c r="F32" s="698"/>
      <c r="G32" s="698"/>
      <c r="H32" s="698"/>
      <c r="I32" s="698"/>
      <c r="J32" s="698"/>
      <c r="K32" s="697"/>
      <c r="L32" s="697"/>
      <c r="M32" s="697"/>
      <c r="N32" s="686"/>
      <c r="O32" s="685"/>
    </row>
    <row r="33" spans="2:15" ht="21" customHeight="1">
      <c r="B33" s="696" t="s">
        <v>168</v>
      </c>
      <c r="C33" s="695" t="s">
        <v>74</v>
      </c>
      <c r="D33" s="694">
        <v>98961</v>
      </c>
      <c r="E33" s="693">
        <v>22682.700000000004</v>
      </c>
      <c r="F33" s="693">
        <v>33304.4</v>
      </c>
      <c r="G33" s="693">
        <v>12773</v>
      </c>
      <c r="H33" s="693">
        <v>2749.7</v>
      </c>
      <c r="I33" s="693">
        <v>86188</v>
      </c>
      <c r="J33" s="693">
        <v>30554.7</v>
      </c>
      <c r="K33" s="693">
        <v>96208.09999999999</v>
      </c>
      <c r="L33" s="693">
        <v>9714</v>
      </c>
      <c r="M33" s="692">
        <v>231.4</v>
      </c>
      <c r="N33" s="691"/>
      <c r="O33" s="690"/>
    </row>
    <row r="34" spans="2:15" ht="23.25" customHeight="1">
      <c r="B34" s="689" t="s">
        <v>680</v>
      </c>
      <c r="C34" s="688" t="s">
        <v>1338</v>
      </c>
      <c r="D34" s="687">
        <v>92475</v>
      </c>
      <c r="E34" s="687"/>
      <c r="F34" s="687"/>
      <c r="G34" s="687">
        <v>16770</v>
      </c>
      <c r="H34" s="687">
        <v>3870.3</v>
      </c>
      <c r="I34" s="687">
        <v>75705</v>
      </c>
      <c r="J34" s="687">
        <v>18812.4</v>
      </c>
      <c r="K34" s="687">
        <v>83546.6</v>
      </c>
      <c r="L34" s="687">
        <v>2835.6</v>
      </c>
      <c r="M34" s="687">
        <v>1404</v>
      </c>
      <c r="N34" s="686"/>
      <c r="O34" s="685"/>
    </row>
    <row r="35" ht="10.5">
      <c r="N35" s="684"/>
    </row>
    <row r="36" ht="10.5">
      <c r="N36" s="684"/>
    </row>
    <row r="37" ht="10.5">
      <c r="N37" s="684"/>
    </row>
    <row r="38" ht="10.5">
      <c r="N38" s="684"/>
    </row>
    <row r="39" ht="10.5">
      <c r="N39" s="684"/>
    </row>
    <row r="40" ht="10.5">
      <c r="N40" s="684"/>
    </row>
    <row r="41" ht="10.5">
      <c r="N41" s="684"/>
    </row>
    <row r="42" ht="10.5">
      <c r="N42" s="684"/>
    </row>
    <row r="43" ht="10.5">
      <c r="N43" s="684"/>
    </row>
    <row r="44" ht="10.5">
      <c r="N44" s="684"/>
    </row>
    <row r="45" ht="10.5">
      <c r="N45" s="684"/>
    </row>
    <row r="46" ht="10.5">
      <c r="N46" s="684"/>
    </row>
    <row r="47" ht="10.5">
      <c r="N47" s="684"/>
    </row>
    <row r="48" ht="10.5">
      <c r="N48" s="684"/>
    </row>
    <row r="49" ht="10.5">
      <c r="N49" s="684"/>
    </row>
    <row r="50" ht="10.5">
      <c r="N50" s="684"/>
    </row>
    <row r="51" ht="10.5">
      <c r="N51" s="684"/>
    </row>
    <row r="52" ht="10.5">
      <c r="N52" s="684"/>
    </row>
    <row r="53" ht="10.5">
      <c r="N53" s="684"/>
    </row>
    <row r="54" ht="10.5">
      <c r="N54" s="684"/>
    </row>
    <row r="55" ht="10.5">
      <c r="N55" s="684"/>
    </row>
    <row r="56" ht="10.5">
      <c r="N56" s="684"/>
    </row>
    <row r="57" ht="10.5">
      <c r="N57" s="684"/>
    </row>
    <row r="58" ht="10.5">
      <c r="N58" s="684"/>
    </row>
    <row r="59" ht="10.5">
      <c r="N59" s="684"/>
    </row>
    <row r="60" ht="10.5">
      <c r="N60" s="684"/>
    </row>
    <row r="61" ht="10.5">
      <c r="N61" s="684"/>
    </row>
    <row r="62" ht="10.5">
      <c r="N62" s="684"/>
    </row>
    <row r="63" ht="10.5">
      <c r="N63" s="684"/>
    </row>
    <row r="64" ht="10.5">
      <c r="N64" s="684"/>
    </row>
    <row r="65" ht="10.5">
      <c r="N65" s="684"/>
    </row>
    <row r="66" ht="10.5">
      <c r="N66" s="684"/>
    </row>
    <row r="67" ht="10.5">
      <c r="N67" s="684"/>
    </row>
    <row r="68" ht="10.5">
      <c r="N68" s="684"/>
    </row>
    <row r="69" ht="10.5">
      <c r="N69" s="684"/>
    </row>
    <row r="70" ht="10.5">
      <c r="N70" s="684"/>
    </row>
    <row r="71" ht="10.5">
      <c r="N71" s="684"/>
    </row>
    <row r="72" ht="10.5">
      <c r="N72" s="684"/>
    </row>
    <row r="73" ht="10.5">
      <c r="N73" s="684"/>
    </row>
    <row r="74" ht="10.5">
      <c r="N74" s="684"/>
    </row>
    <row r="75" ht="10.5">
      <c r="N75" s="684"/>
    </row>
    <row r="76" ht="10.5">
      <c r="N76" s="684"/>
    </row>
    <row r="77" ht="10.5">
      <c r="N77" s="684"/>
    </row>
    <row r="78" ht="10.5">
      <c r="N78" s="684"/>
    </row>
    <row r="79" ht="10.5">
      <c r="N79" s="684"/>
    </row>
    <row r="80" ht="10.5">
      <c r="N80" s="684"/>
    </row>
    <row r="81" ht="10.5">
      <c r="N81" s="684"/>
    </row>
    <row r="82" ht="10.5">
      <c r="N82" s="684"/>
    </row>
    <row r="83" ht="10.5">
      <c r="N83" s="684"/>
    </row>
    <row r="84" ht="10.5">
      <c r="N84" s="684"/>
    </row>
    <row r="85" ht="10.5">
      <c r="N85" s="684"/>
    </row>
    <row r="86" ht="10.5">
      <c r="N86" s="684"/>
    </row>
    <row r="87" ht="10.5">
      <c r="N87" s="684"/>
    </row>
    <row r="88" ht="10.5">
      <c r="N88" s="684"/>
    </row>
    <row r="89" ht="10.5">
      <c r="N89" s="684"/>
    </row>
    <row r="90" ht="10.5">
      <c r="N90" s="684"/>
    </row>
    <row r="91" ht="10.5">
      <c r="N91" s="684"/>
    </row>
    <row r="92" ht="10.5">
      <c r="N92" s="684"/>
    </row>
    <row r="93" ht="10.5">
      <c r="N93" s="684"/>
    </row>
    <row r="94" ht="10.5">
      <c r="N94" s="684"/>
    </row>
    <row r="95" ht="10.5">
      <c r="N95" s="684"/>
    </row>
    <row r="96" ht="10.5">
      <c r="N96" s="684"/>
    </row>
    <row r="97" ht="10.5">
      <c r="N97" s="684"/>
    </row>
    <row r="98" ht="10.5">
      <c r="N98" s="684"/>
    </row>
    <row r="99" ht="10.5">
      <c r="N99" s="684"/>
    </row>
    <row r="100" ht="10.5">
      <c r="N100" s="684"/>
    </row>
    <row r="101" ht="10.5">
      <c r="N101" s="684"/>
    </row>
    <row r="102" ht="10.5">
      <c r="N102" s="684"/>
    </row>
    <row r="103" ht="10.5">
      <c r="N103" s="684"/>
    </row>
    <row r="104" ht="10.5">
      <c r="N104" s="684"/>
    </row>
    <row r="105" ht="10.5">
      <c r="N105" s="684"/>
    </row>
    <row r="106" ht="10.5">
      <c r="N106" s="684"/>
    </row>
    <row r="107" ht="10.5">
      <c r="N107" s="684"/>
    </row>
    <row r="108" ht="10.5">
      <c r="N108" s="684"/>
    </row>
    <row r="109" ht="10.5">
      <c r="N109" s="684"/>
    </row>
    <row r="110" ht="10.5">
      <c r="N110" s="684"/>
    </row>
    <row r="111" ht="10.5">
      <c r="N111" s="684"/>
    </row>
    <row r="112" ht="10.5">
      <c r="N112" s="684"/>
    </row>
    <row r="113" ht="10.5">
      <c r="N113" s="684"/>
    </row>
    <row r="114" ht="10.5">
      <c r="N114" s="684"/>
    </row>
    <row r="115" ht="10.5">
      <c r="N115" s="684"/>
    </row>
    <row r="116" ht="10.5">
      <c r="N116" s="684"/>
    </row>
    <row r="117" ht="10.5">
      <c r="N117" s="684"/>
    </row>
    <row r="118" ht="10.5">
      <c r="N118" s="684"/>
    </row>
    <row r="119" ht="10.5">
      <c r="N119" s="684"/>
    </row>
    <row r="120" ht="10.5">
      <c r="N120" s="684"/>
    </row>
    <row r="121" ht="10.5">
      <c r="N121" s="684"/>
    </row>
    <row r="122" ht="10.5">
      <c r="N122" s="684"/>
    </row>
    <row r="123" ht="10.5">
      <c r="N123" s="684"/>
    </row>
    <row r="124" ht="10.5">
      <c r="N124" s="684"/>
    </row>
    <row r="125" ht="10.5">
      <c r="N125" s="684"/>
    </row>
    <row r="126" ht="10.5">
      <c r="N126" s="684"/>
    </row>
    <row r="127" ht="10.5">
      <c r="N127" s="684"/>
    </row>
    <row r="128" ht="10.5">
      <c r="N128" s="684"/>
    </row>
    <row r="129" ht="10.5">
      <c r="N129" s="684"/>
    </row>
    <row r="130" ht="10.5">
      <c r="N130" s="684"/>
    </row>
    <row r="131" ht="10.5">
      <c r="N131" s="684"/>
    </row>
    <row r="132" ht="10.5">
      <c r="N132" s="684"/>
    </row>
    <row r="133" ht="10.5">
      <c r="N133" s="684"/>
    </row>
    <row r="134" ht="10.5">
      <c r="N134" s="684"/>
    </row>
    <row r="135" ht="10.5">
      <c r="N135" s="684"/>
    </row>
    <row r="136" ht="10.5">
      <c r="N136" s="684"/>
    </row>
    <row r="137" ht="10.5">
      <c r="N137" s="684"/>
    </row>
    <row r="138" ht="10.5">
      <c r="N138" s="684"/>
    </row>
    <row r="139" ht="10.5">
      <c r="N139" s="684"/>
    </row>
    <row r="140" ht="10.5">
      <c r="N140" s="684"/>
    </row>
    <row r="141" ht="10.5">
      <c r="N141" s="684"/>
    </row>
    <row r="142" ht="10.5">
      <c r="N142" s="684"/>
    </row>
    <row r="143" ht="10.5">
      <c r="N143" s="684"/>
    </row>
    <row r="144" ht="10.5">
      <c r="N144" s="684"/>
    </row>
    <row r="145" ht="10.5">
      <c r="N145" s="684"/>
    </row>
    <row r="146" ht="10.5">
      <c r="N146" s="684"/>
    </row>
    <row r="147" ht="10.5">
      <c r="N147" s="684"/>
    </row>
    <row r="148" ht="10.5">
      <c r="N148" s="684"/>
    </row>
    <row r="149" ht="10.5">
      <c r="N149" s="684"/>
    </row>
    <row r="150" ht="10.5">
      <c r="N150" s="684"/>
    </row>
    <row r="151" ht="10.5">
      <c r="N151" s="684"/>
    </row>
    <row r="152" ht="10.5">
      <c r="N152" s="684"/>
    </row>
    <row r="153" ht="10.5">
      <c r="N153" s="684"/>
    </row>
    <row r="154" ht="10.5">
      <c r="N154" s="684"/>
    </row>
    <row r="155" ht="10.5">
      <c r="N155" s="684"/>
    </row>
    <row r="156" ht="10.5">
      <c r="N156" s="684"/>
    </row>
    <row r="157" ht="10.5">
      <c r="N157" s="684"/>
    </row>
    <row r="158" ht="10.5">
      <c r="N158" s="684"/>
    </row>
    <row r="159" ht="10.5">
      <c r="N159" s="684"/>
    </row>
    <row r="160" ht="10.5">
      <c r="N160" s="684"/>
    </row>
    <row r="161" ht="10.5">
      <c r="N161" s="684"/>
    </row>
    <row r="162" ht="10.5">
      <c r="N162" s="684"/>
    </row>
    <row r="163" ht="10.5">
      <c r="N163" s="684"/>
    </row>
    <row r="164" ht="10.5">
      <c r="N164" s="684"/>
    </row>
    <row r="165" ht="10.5">
      <c r="N165" s="684"/>
    </row>
    <row r="166" ht="10.5">
      <c r="N166" s="684"/>
    </row>
    <row r="167" ht="10.5">
      <c r="N167" s="684"/>
    </row>
    <row r="168" ht="10.5">
      <c r="N168" s="684"/>
    </row>
    <row r="169" ht="10.5">
      <c r="N169" s="684"/>
    </row>
    <row r="170" ht="10.5">
      <c r="N170" s="684"/>
    </row>
    <row r="171" ht="10.5">
      <c r="N171" s="684"/>
    </row>
    <row r="172" ht="10.5">
      <c r="N172" s="684"/>
    </row>
    <row r="173" ht="10.5">
      <c r="N173" s="684"/>
    </row>
    <row r="174" ht="10.5">
      <c r="N174" s="684"/>
    </row>
    <row r="175" ht="10.5">
      <c r="N175" s="684"/>
    </row>
    <row r="176" ht="10.5">
      <c r="N176" s="684"/>
    </row>
    <row r="177" ht="10.5">
      <c r="N177" s="684"/>
    </row>
    <row r="178" ht="10.5">
      <c r="N178" s="684"/>
    </row>
    <row r="179" ht="10.5">
      <c r="N179" s="684"/>
    </row>
    <row r="180" ht="10.5">
      <c r="N180" s="684"/>
    </row>
    <row r="181" ht="10.5">
      <c r="N181" s="684"/>
    </row>
    <row r="182" ht="10.5">
      <c r="N182" s="684"/>
    </row>
    <row r="183" ht="10.5">
      <c r="N183" s="684"/>
    </row>
    <row r="184" ht="10.5">
      <c r="N184" s="684"/>
    </row>
    <row r="185" ht="10.5">
      <c r="N185" s="684"/>
    </row>
    <row r="186" ht="10.5">
      <c r="N186" s="684"/>
    </row>
    <row r="187" ht="10.5">
      <c r="N187" s="684"/>
    </row>
    <row r="188" ht="10.5">
      <c r="N188" s="684"/>
    </row>
    <row r="189" ht="10.5">
      <c r="N189" s="684"/>
    </row>
    <row r="190" ht="10.5">
      <c r="N190" s="684"/>
    </row>
    <row r="191" ht="10.5">
      <c r="N191" s="684"/>
    </row>
    <row r="192" ht="10.5">
      <c r="N192" s="684"/>
    </row>
    <row r="193" ht="10.5">
      <c r="N193" s="684"/>
    </row>
    <row r="194" ht="10.5">
      <c r="N194" s="684"/>
    </row>
    <row r="195" ht="10.5">
      <c r="N195" s="684"/>
    </row>
    <row r="196" ht="10.5">
      <c r="N196" s="684"/>
    </row>
    <row r="197" ht="10.5">
      <c r="N197" s="684"/>
    </row>
    <row r="198" ht="10.5">
      <c r="N198" s="684"/>
    </row>
    <row r="199" ht="10.5">
      <c r="N199" s="684"/>
    </row>
    <row r="200" ht="10.5">
      <c r="N200" s="684"/>
    </row>
    <row r="201" ht="10.5">
      <c r="N201" s="684"/>
    </row>
    <row r="202" ht="10.5">
      <c r="N202" s="684"/>
    </row>
    <row r="203" ht="10.5">
      <c r="N203" s="684"/>
    </row>
    <row r="204" ht="10.5">
      <c r="N204" s="684"/>
    </row>
    <row r="205" ht="10.5">
      <c r="N205" s="684"/>
    </row>
    <row r="206" ht="10.5">
      <c r="N206" s="684"/>
    </row>
    <row r="207" ht="10.5">
      <c r="N207" s="684"/>
    </row>
    <row r="208" ht="10.5">
      <c r="N208" s="684"/>
    </row>
    <row r="209" ht="10.5">
      <c r="N209" s="684"/>
    </row>
    <row r="210" ht="10.5">
      <c r="N210" s="684"/>
    </row>
    <row r="211" ht="10.5">
      <c r="N211" s="684"/>
    </row>
    <row r="212" ht="10.5">
      <c r="N212" s="684"/>
    </row>
    <row r="213" ht="10.5">
      <c r="N213" s="684"/>
    </row>
    <row r="214" ht="10.5">
      <c r="N214" s="684"/>
    </row>
    <row r="215" ht="10.5">
      <c r="N215" s="684"/>
    </row>
    <row r="216" ht="10.5">
      <c r="N216" s="684"/>
    </row>
    <row r="217" ht="10.5">
      <c r="N217" s="684"/>
    </row>
    <row r="218" ht="10.5">
      <c r="N218" s="684"/>
    </row>
    <row r="219" ht="10.5">
      <c r="N219" s="684"/>
    </row>
    <row r="220" ht="10.5">
      <c r="N220" s="684"/>
    </row>
    <row r="221" ht="10.5">
      <c r="N221" s="684"/>
    </row>
    <row r="222" ht="10.5">
      <c r="N222" s="684"/>
    </row>
    <row r="223" ht="10.5">
      <c r="N223" s="684"/>
    </row>
    <row r="224" ht="10.5">
      <c r="N224" s="684"/>
    </row>
    <row r="225" ht="10.5">
      <c r="N225" s="684"/>
    </row>
    <row r="226" ht="10.5">
      <c r="N226" s="684"/>
    </row>
    <row r="227" ht="10.5">
      <c r="N227" s="684"/>
    </row>
    <row r="228" ht="10.5">
      <c r="N228" s="684"/>
    </row>
    <row r="229" ht="10.5">
      <c r="N229" s="684"/>
    </row>
    <row r="230" ht="10.5">
      <c r="N230" s="684"/>
    </row>
    <row r="231" ht="10.5">
      <c r="N231" s="684"/>
    </row>
    <row r="232" ht="10.5">
      <c r="N232" s="684"/>
    </row>
    <row r="233" ht="10.5">
      <c r="N233" s="684"/>
    </row>
    <row r="234" ht="10.5">
      <c r="N234" s="684"/>
    </row>
    <row r="235" ht="10.5">
      <c r="N235" s="684"/>
    </row>
    <row r="236" ht="10.5">
      <c r="N236" s="684"/>
    </row>
    <row r="237" ht="10.5">
      <c r="N237" s="684"/>
    </row>
    <row r="238" ht="10.5">
      <c r="N238" s="684"/>
    </row>
    <row r="239" ht="10.5">
      <c r="N239" s="684"/>
    </row>
    <row r="240" ht="10.5">
      <c r="N240" s="684"/>
    </row>
    <row r="241" ht="10.5">
      <c r="N241" s="684"/>
    </row>
    <row r="242" ht="10.5">
      <c r="N242" s="684"/>
    </row>
    <row r="243" ht="10.5">
      <c r="N243" s="684"/>
    </row>
    <row r="244" ht="10.5">
      <c r="N244" s="684"/>
    </row>
    <row r="245" ht="10.5">
      <c r="N245" s="684"/>
    </row>
    <row r="246" ht="10.5">
      <c r="N246" s="684"/>
    </row>
    <row r="247" ht="10.5">
      <c r="N247" s="684"/>
    </row>
    <row r="248" ht="10.5">
      <c r="N248" s="684"/>
    </row>
    <row r="249" ht="10.5">
      <c r="N249" s="684"/>
    </row>
    <row r="250" ht="10.5">
      <c r="N250" s="684"/>
    </row>
    <row r="251" ht="10.5">
      <c r="N251" s="684"/>
    </row>
    <row r="252" ht="10.5">
      <c r="N252" s="684"/>
    </row>
    <row r="253" ht="10.5">
      <c r="N253" s="684"/>
    </row>
    <row r="254" ht="10.5">
      <c r="N254" s="684"/>
    </row>
    <row r="255" ht="10.5">
      <c r="N255" s="684"/>
    </row>
    <row r="256" ht="10.5">
      <c r="N256" s="684"/>
    </row>
    <row r="257" ht="10.5">
      <c r="N257" s="684"/>
    </row>
    <row r="258" ht="10.5">
      <c r="N258" s="684"/>
    </row>
    <row r="259" ht="10.5">
      <c r="N259" s="684"/>
    </row>
    <row r="260" ht="10.5">
      <c r="N260" s="684"/>
    </row>
    <row r="261" ht="10.5">
      <c r="N261" s="684"/>
    </row>
    <row r="262" ht="10.5">
      <c r="N262" s="684"/>
    </row>
    <row r="263" ht="10.5">
      <c r="N263" s="684"/>
    </row>
    <row r="264" ht="10.5">
      <c r="N264" s="684"/>
    </row>
    <row r="265" ht="10.5">
      <c r="N265" s="684"/>
    </row>
    <row r="266" ht="10.5">
      <c r="N266" s="684"/>
    </row>
    <row r="267" ht="10.5">
      <c r="N267" s="684"/>
    </row>
    <row r="268" ht="10.5">
      <c r="N268" s="684"/>
    </row>
    <row r="269" ht="10.5">
      <c r="N269" s="684"/>
    </row>
    <row r="270" ht="10.5">
      <c r="N270" s="684"/>
    </row>
    <row r="271" ht="10.5">
      <c r="N271" s="684"/>
    </row>
    <row r="272" ht="10.5">
      <c r="N272" s="684"/>
    </row>
    <row r="273" ht="10.5">
      <c r="N273" s="684"/>
    </row>
    <row r="274" ht="10.5">
      <c r="N274" s="684"/>
    </row>
    <row r="275" ht="10.5">
      <c r="N275" s="684"/>
    </row>
    <row r="276" ht="10.5">
      <c r="N276" s="684"/>
    </row>
    <row r="277" ht="10.5">
      <c r="N277" s="684"/>
    </row>
    <row r="278" ht="10.5">
      <c r="N278" s="684"/>
    </row>
    <row r="279" ht="10.5">
      <c r="N279" s="684"/>
    </row>
    <row r="280" ht="10.5">
      <c r="N280" s="684"/>
    </row>
    <row r="281" ht="10.5">
      <c r="N281" s="684"/>
    </row>
    <row r="282" ht="10.5">
      <c r="N282" s="684"/>
    </row>
    <row r="283" ht="10.5">
      <c r="N283" s="684"/>
    </row>
    <row r="284" ht="10.5">
      <c r="N284" s="684"/>
    </row>
    <row r="285" ht="10.5">
      <c r="N285" s="684"/>
    </row>
    <row r="286" ht="10.5">
      <c r="N286" s="684"/>
    </row>
    <row r="287" ht="10.5">
      <c r="N287" s="684"/>
    </row>
    <row r="288" ht="10.5">
      <c r="N288" s="684"/>
    </row>
    <row r="289" ht="10.5">
      <c r="N289" s="684"/>
    </row>
    <row r="290" ht="10.5">
      <c r="N290" s="684"/>
    </row>
    <row r="291" ht="10.5">
      <c r="N291" s="684"/>
    </row>
    <row r="292" ht="10.5">
      <c r="N292" s="684"/>
    </row>
    <row r="293" ht="10.5">
      <c r="N293" s="684"/>
    </row>
    <row r="294" ht="10.5">
      <c r="N294" s="684"/>
    </row>
    <row r="295" ht="10.5">
      <c r="N295" s="684"/>
    </row>
    <row r="296" ht="10.5">
      <c r="N296" s="684"/>
    </row>
    <row r="297" ht="10.5">
      <c r="N297" s="684"/>
    </row>
    <row r="298" ht="10.5">
      <c r="N298" s="684"/>
    </row>
    <row r="299" ht="10.5">
      <c r="N299" s="684"/>
    </row>
    <row r="300" ht="10.5">
      <c r="N300" s="684"/>
    </row>
    <row r="301" ht="10.5">
      <c r="N301" s="684"/>
    </row>
    <row r="302" ht="10.5">
      <c r="N302" s="684"/>
    </row>
    <row r="303" ht="10.5">
      <c r="N303" s="684"/>
    </row>
    <row r="304" ht="10.5">
      <c r="N304" s="684"/>
    </row>
    <row r="305" ht="10.5">
      <c r="N305" s="684"/>
    </row>
    <row r="306" ht="10.5">
      <c r="N306" s="684"/>
    </row>
    <row r="307" ht="10.5">
      <c r="N307" s="684"/>
    </row>
    <row r="308" ht="10.5">
      <c r="N308" s="684"/>
    </row>
    <row r="309" ht="10.5">
      <c r="N309" s="684"/>
    </row>
    <row r="310" ht="10.5">
      <c r="N310" s="684"/>
    </row>
    <row r="311" ht="10.5">
      <c r="N311" s="684"/>
    </row>
    <row r="312" ht="10.5">
      <c r="N312" s="684"/>
    </row>
    <row r="313" ht="10.5">
      <c r="N313" s="684"/>
    </row>
    <row r="314" ht="10.5">
      <c r="N314" s="684"/>
    </row>
    <row r="315" ht="10.5">
      <c r="N315" s="684"/>
    </row>
    <row r="316" ht="10.5">
      <c r="N316" s="684"/>
    </row>
    <row r="317" ht="10.5">
      <c r="N317" s="684"/>
    </row>
    <row r="318" ht="10.5">
      <c r="N318" s="684"/>
    </row>
    <row r="319" ht="10.5">
      <c r="N319" s="684"/>
    </row>
    <row r="320" ht="10.5">
      <c r="N320" s="684"/>
    </row>
    <row r="321" ht="10.5">
      <c r="N321" s="684"/>
    </row>
    <row r="322" ht="10.5">
      <c r="N322" s="684"/>
    </row>
    <row r="323" ht="10.5">
      <c r="N323" s="684"/>
    </row>
    <row r="324" ht="10.5">
      <c r="N324" s="684"/>
    </row>
    <row r="325" ht="10.5">
      <c r="N325" s="684"/>
    </row>
    <row r="326" ht="10.5">
      <c r="N326" s="684"/>
    </row>
    <row r="327" ht="10.5">
      <c r="N327" s="684"/>
    </row>
    <row r="328" ht="10.5">
      <c r="N328" s="684"/>
    </row>
    <row r="329" ht="10.5">
      <c r="N329" s="684"/>
    </row>
    <row r="330" ht="10.5">
      <c r="N330" s="684"/>
    </row>
    <row r="331" ht="10.5">
      <c r="N331" s="684"/>
    </row>
    <row r="332" ht="10.5">
      <c r="N332" s="684"/>
    </row>
    <row r="333" ht="10.5">
      <c r="N333" s="684"/>
    </row>
    <row r="334" ht="10.5">
      <c r="N334" s="684"/>
    </row>
    <row r="335" ht="10.5">
      <c r="N335" s="684"/>
    </row>
    <row r="336" ht="10.5">
      <c r="N336" s="684"/>
    </row>
    <row r="337" ht="10.5">
      <c r="N337" s="684"/>
    </row>
    <row r="338" ht="10.5">
      <c r="N338" s="684"/>
    </row>
    <row r="339" ht="10.5">
      <c r="N339" s="684"/>
    </row>
    <row r="340" ht="10.5">
      <c r="N340" s="684"/>
    </row>
    <row r="341" ht="10.5">
      <c r="N341" s="684"/>
    </row>
    <row r="342" ht="10.5">
      <c r="N342" s="684"/>
    </row>
    <row r="343" ht="10.5">
      <c r="N343" s="684"/>
    </row>
    <row r="344" ht="10.5">
      <c r="N344" s="684"/>
    </row>
    <row r="345" ht="10.5">
      <c r="N345" s="684"/>
    </row>
    <row r="346" ht="10.5">
      <c r="N346" s="684"/>
    </row>
    <row r="347" ht="10.5">
      <c r="N347" s="684"/>
    </row>
    <row r="348" ht="10.5">
      <c r="N348" s="684"/>
    </row>
    <row r="349" ht="10.5">
      <c r="N349" s="684"/>
    </row>
    <row r="350" ht="10.5">
      <c r="N350" s="684"/>
    </row>
    <row r="351" ht="10.5">
      <c r="N351" s="684"/>
    </row>
    <row r="352" ht="10.5">
      <c r="N352" s="684"/>
    </row>
    <row r="353" ht="10.5">
      <c r="N353" s="684"/>
    </row>
    <row r="354" ht="10.5">
      <c r="N354" s="684"/>
    </row>
    <row r="355" ht="10.5">
      <c r="N355" s="684"/>
    </row>
    <row r="356" ht="10.5">
      <c r="N356" s="684"/>
    </row>
    <row r="357" ht="10.5">
      <c r="N357" s="684"/>
    </row>
    <row r="358" ht="10.5">
      <c r="N358" s="684"/>
    </row>
    <row r="359" ht="10.5">
      <c r="N359" s="684"/>
    </row>
    <row r="360" ht="10.5">
      <c r="N360" s="684"/>
    </row>
    <row r="361" ht="10.5">
      <c r="N361" s="684"/>
    </row>
    <row r="362" ht="10.5">
      <c r="N362" s="684"/>
    </row>
    <row r="363" ht="10.5">
      <c r="N363" s="684"/>
    </row>
    <row r="364" ht="10.5">
      <c r="N364" s="684"/>
    </row>
    <row r="365" ht="10.5">
      <c r="N365" s="684"/>
    </row>
    <row r="366" ht="10.5">
      <c r="N366" s="684"/>
    </row>
    <row r="367" ht="10.5">
      <c r="N367" s="684"/>
    </row>
    <row r="368" ht="10.5">
      <c r="N368" s="684"/>
    </row>
    <row r="369" ht="10.5">
      <c r="N369" s="684"/>
    </row>
    <row r="370" ht="10.5">
      <c r="N370" s="684"/>
    </row>
    <row r="371" ht="10.5">
      <c r="N371" s="684"/>
    </row>
    <row r="372" ht="10.5">
      <c r="N372" s="684"/>
    </row>
    <row r="373" ht="10.5">
      <c r="N373" s="684"/>
    </row>
    <row r="374" ht="10.5">
      <c r="N374" s="684"/>
    </row>
    <row r="375" ht="10.5">
      <c r="N375" s="684"/>
    </row>
    <row r="376" ht="10.5">
      <c r="N376" s="684"/>
    </row>
    <row r="377" ht="10.5">
      <c r="N377" s="684"/>
    </row>
    <row r="378" ht="10.5">
      <c r="N378" s="684"/>
    </row>
    <row r="379" ht="10.5">
      <c r="N379" s="684"/>
    </row>
    <row r="380" ht="10.5">
      <c r="N380" s="684"/>
    </row>
    <row r="381" ht="10.5">
      <c r="N381" s="684"/>
    </row>
    <row r="382" ht="10.5">
      <c r="N382" s="684"/>
    </row>
    <row r="383" ht="10.5">
      <c r="N383" s="684"/>
    </row>
    <row r="384" ht="10.5">
      <c r="N384" s="684"/>
    </row>
    <row r="385" ht="10.5">
      <c r="N385" s="684"/>
    </row>
    <row r="386" ht="10.5">
      <c r="N386" s="684"/>
    </row>
    <row r="387" ht="10.5">
      <c r="N387" s="684"/>
    </row>
    <row r="388" ht="10.5">
      <c r="N388" s="684"/>
    </row>
    <row r="389" ht="10.5">
      <c r="N389" s="684"/>
    </row>
    <row r="390" ht="10.5">
      <c r="N390" s="684"/>
    </row>
    <row r="391" ht="10.5">
      <c r="N391" s="684"/>
    </row>
    <row r="392" ht="10.5">
      <c r="N392" s="684"/>
    </row>
    <row r="393" ht="10.5">
      <c r="N393" s="684"/>
    </row>
    <row r="394" ht="10.5">
      <c r="N394" s="684"/>
    </row>
    <row r="395" ht="10.5">
      <c r="N395" s="684"/>
    </row>
    <row r="396" ht="10.5">
      <c r="N396" s="684"/>
    </row>
    <row r="397" ht="10.5">
      <c r="N397" s="684"/>
    </row>
    <row r="398" ht="10.5">
      <c r="N398" s="684"/>
    </row>
    <row r="399" ht="10.5">
      <c r="N399" s="684"/>
    </row>
    <row r="400" ht="10.5">
      <c r="N400" s="684"/>
    </row>
    <row r="401" ht="10.5">
      <c r="N401" s="684"/>
    </row>
    <row r="402" ht="10.5">
      <c r="N402" s="684"/>
    </row>
    <row r="403" ht="10.5">
      <c r="N403" s="684"/>
    </row>
    <row r="404" ht="10.5">
      <c r="N404" s="684"/>
    </row>
    <row r="405" ht="10.5">
      <c r="N405" s="684"/>
    </row>
    <row r="406" ht="10.5">
      <c r="N406" s="684"/>
    </row>
    <row r="407" ht="10.5">
      <c r="N407" s="684"/>
    </row>
    <row r="408" ht="10.5">
      <c r="N408" s="684"/>
    </row>
    <row r="409" ht="10.5">
      <c r="N409" s="684"/>
    </row>
    <row r="410" ht="10.5">
      <c r="N410" s="684"/>
    </row>
    <row r="411" ht="10.5">
      <c r="N411" s="684"/>
    </row>
    <row r="412" ht="10.5">
      <c r="N412" s="684"/>
    </row>
    <row r="413" ht="10.5">
      <c r="N413" s="684"/>
    </row>
    <row r="414" ht="10.5">
      <c r="N414" s="684"/>
    </row>
    <row r="415" ht="10.5">
      <c r="N415" s="684"/>
    </row>
    <row r="416" ht="10.5">
      <c r="N416" s="684"/>
    </row>
    <row r="417" ht="10.5">
      <c r="N417" s="684"/>
    </row>
    <row r="418" ht="10.5">
      <c r="N418" s="684"/>
    </row>
    <row r="419" ht="10.5">
      <c r="N419" s="684"/>
    </row>
    <row r="420" ht="10.5">
      <c r="N420" s="684"/>
    </row>
    <row r="421" ht="10.5">
      <c r="N421" s="684"/>
    </row>
    <row r="422" ht="10.5">
      <c r="N422" s="684"/>
    </row>
    <row r="423" ht="10.5">
      <c r="N423" s="684"/>
    </row>
    <row r="424" ht="10.5">
      <c r="N424" s="684"/>
    </row>
    <row r="425" ht="10.5">
      <c r="N425" s="684"/>
    </row>
    <row r="426" ht="10.5">
      <c r="N426" s="684"/>
    </row>
    <row r="427" ht="10.5">
      <c r="N427" s="684"/>
    </row>
    <row r="428" ht="10.5">
      <c r="N428" s="684"/>
    </row>
    <row r="429" ht="10.5">
      <c r="N429" s="684"/>
    </row>
    <row r="430" ht="10.5">
      <c r="N430" s="684"/>
    </row>
    <row r="431" ht="10.5">
      <c r="N431" s="684"/>
    </row>
    <row r="432" ht="10.5">
      <c r="N432" s="684"/>
    </row>
    <row r="433" ht="10.5">
      <c r="N433" s="684"/>
    </row>
    <row r="434" ht="10.5">
      <c r="N434" s="684"/>
    </row>
    <row r="435" ht="10.5">
      <c r="N435" s="684"/>
    </row>
    <row r="436" ht="10.5">
      <c r="N436" s="684"/>
    </row>
    <row r="437" ht="10.5">
      <c r="N437" s="684"/>
    </row>
    <row r="438" ht="10.5">
      <c r="N438" s="684"/>
    </row>
    <row r="439" ht="10.5">
      <c r="N439" s="684"/>
    </row>
    <row r="440" ht="10.5">
      <c r="N440" s="684"/>
    </row>
    <row r="441" ht="10.5">
      <c r="N441" s="684"/>
    </row>
    <row r="442" ht="10.5">
      <c r="N442" s="684"/>
    </row>
    <row r="443" ht="10.5">
      <c r="N443" s="684"/>
    </row>
    <row r="444" ht="10.5">
      <c r="N444" s="684"/>
    </row>
    <row r="445" ht="10.5">
      <c r="N445" s="684"/>
    </row>
    <row r="446" ht="10.5">
      <c r="N446" s="684"/>
    </row>
    <row r="447" ht="10.5">
      <c r="N447" s="684"/>
    </row>
    <row r="448" ht="10.5">
      <c r="N448" s="684"/>
    </row>
    <row r="449" ht="10.5">
      <c r="N449" s="684"/>
    </row>
    <row r="450" ht="10.5">
      <c r="N450" s="684"/>
    </row>
    <row r="451" ht="10.5">
      <c r="N451" s="684"/>
    </row>
    <row r="452" ht="10.5">
      <c r="N452" s="684"/>
    </row>
    <row r="453" ht="10.5">
      <c r="N453" s="684"/>
    </row>
    <row r="454" ht="10.5">
      <c r="N454" s="684"/>
    </row>
    <row r="455" ht="10.5">
      <c r="N455" s="684"/>
    </row>
    <row r="456" ht="10.5">
      <c r="N456" s="684"/>
    </row>
    <row r="457" ht="10.5">
      <c r="N457" s="684"/>
    </row>
    <row r="458" ht="10.5">
      <c r="N458" s="684"/>
    </row>
    <row r="459" ht="10.5">
      <c r="N459" s="684"/>
    </row>
    <row r="460" ht="10.5">
      <c r="N460" s="684"/>
    </row>
    <row r="461" ht="10.5">
      <c r="N461" s="684"/>
    </row>
    <row r="462" spans="2:14" ht="10.5">
      <c r="B462" s="683" t="s">
        <v>1414</v>
      </c>
      <c r="N462" s="684"/>
    </row>
    <row r="463" ht="10.5">
      <c r="N463" s="684"/>
    </row>
    <row r="464" ht="10.5">
      <c r="N464" s="684"/>
    </row>
    <row r="465" ht="10.5">
      <c r="N465" s="684"/>
    </row>
    <row r="466" ht="10.5">
      <c r="N466" s="684"/>
    </row>
    <row r="467" ht="10.5">
      <c r="N467" s="684"/>
    </row>
    <row r="468" ht="10.5">
      <c r="N468" s="684"/>
    </row>
    <row r="469" ht="10.5">
      <c r="N469" s="684"/>
    </row>
    <row r="470" ht="10.5">
      <c r="N470" s="684"/>
    </row>
    <row r="471" ht="10.5">
      <c r="N471" s="684"/>
    </row>
    <row r="472" ht="10.5">
      <c r="N472" s="684"/>
    </row>
    <row r="473" ht="10.5">
      <c r="N473" s="684"/>
    </row>
    <row r="474" ht="10.5">
      <c r="N474" s="684"/>
    </row>
    <row r="475" ht="10.5">
      <c r="N475" s="684"/>
    </row>
    <row r="476" ht="10.5">
      <c r="N476" s="684"/>
    </row>
    <row r="477" ht="10.5">
      <c r="N477" s="684"/>
    </row>
    <row r="478" ht="10.5">
      <c r="N478" s="684"/>
    </row>
    <row r="479" ht="10.5">
      <c r="N479" s="684"/>
    </row>
    <row r="480" ht="10.5">
      <c r="N480" s="684"/>
    </row>
    <row r="481" ht="10.5">
      <c r="N481" s="684"/>
    </row>
    <row r="482" ht="10.5">
      <c r="N482" s="684"/>
    </row>
    <row r="483" ht="10.5">
      <c r="N483" s="684"/>
    </row>
    <row r="484" ht="10.5">
      <c r="N484" s="684"/>
    </row>
    <row r="485" ht="10.5">
      <c r="N485" s="684"/>
    </row>
    <row r="486" ht="10.5">
      <c r="N486" s="684"/>
    </row>
    <row r="487" ht="10.5">
      <c r="N487" s="684"/>
    </row>
    <row r="488" ht="10.5">
      <c r="N488" s="684"/>
    </row>
    <row r="489" ht="10.5">
      <c r="N489" s="684"/>
    </row>
    <row r="490" ht="10.5">
      <c r="N490" s="684"/>
    </row>
    <row r="491" ht="10.5">
      <c r="N491" s="684"/>
    </row>
    <row r="492" ht="10.5">
      <c r="N492" s="684"/>
    </row>
    <row r="493" ht="10.5">
      <c r="N493" s="684"/>
    </row>
    <row r="494" ht="10.5">
      <c r="N494" s="684"/>
    </row>
    <row r="495" ht="10.5">
      <c r="N495" s="684"/>
    </row>
    <row r="496" ht="10.5">
      <c r="N496" s="684"/>
    </row>
    <row r="497" ht="10.5">
      <c r="N497" s="684"/>
    </row>
    <row r="498" ht="10.5">
      <c r="N498" s="684"/>
    </row>
    <row r="499" ht="10.5">
      <c r="N499" s="684"/>
    </row>
    <row r="500" ht="10.5">
      <c r="N500" s="684"/>
    </row>
    <row r="501" ht="10.5">
      <c r="N501" s="684"/>
    </row>
    <row r="502" ht="10.5">
      <c r="N502" s="684"/>
    </row>
    <row r="503" ht="10.5">
      <c r="N503" s="684"/>
    </row>
    <row r="504" ht="10.5">
      <c r="N504" s="684"/>
    </row>
    <row r="505" ht="10.5">
      <c r="N505" s="684"/>
    </row>
    <row r="506" ht="10.5">
      <c r="N506" s="684"/>
    </row>
    <row r="507" ht="10.5">
      <c r="N507" s="684"/>
    </row>
    <row r="508" ht="10.5">
      <c r="N508" s="684"/>
    </row>
    <row r="509" ht="10.5">
      <c r="N509" s="684"/>
    </row>
    <row r="510" ht="10.5">
      <c r="N510" s="684"/>
    </row>
    <row r="511" ht="10.5">
      <c r="N511" s="684"/>
    </row>
    <row r="512" ht="10.5">
      <c r="N512" s="684"/>
    </row>
    <row r="513" ht="10.5">
      <c r="N513" s="684"/>
    </row>
    <row r="514" ht="10.5">
      <c r="N514" s="684"/>
    </row>
    <row r="515" ht="10.5">
      <c r="N515" s="684"/>
    </row>
    <row r="516" ht="10.5">
      <c r="N516" s="684"/>
    </row>
    <row r="517" ht="10.5">
      <c r="N517" s="684"/>
    </row>
    <row r="518" ht="10.5">
      <c r="N518" s="684"/>
    </row>
    <row r="519" ht="10.5">
      <c r="N519" s="684"/>
    </row>
    <row r="520" ht="10.5">
      <c r="N520" s="684"/>
    </row>
    <row r="521" ht="10.5">
      <c r="N521" s="684"/>
    </row>
    <row r="522" ht="10.5">
      <c r="N522" s="684"/>
    </row>
    <row r="523" ht="10.5">
      <c r="N523" s="684"/>
    </row>
    <row r="524" ht="10.5">
      <c r="N524" s="684"/>
    </row>
    <row r="525" ht="10.5">
      <c r="N525" s="684"/>
    </row>
    <row r="526" ht="10.5">
      <c r="N526" s="684"/>
    </row>
    <row r="527" ht="10.5">
      <c r="N527" s="684"/>
    </row>
    <row r="528" ht="10.5">
      <c r="N528" s="684"/>
    </row>
    <row r="529" ht="10.5">
      <c r="N529" s="684"/>
    </row>
    <row r="530" ht="10.5">
      <c r="N530" s="684"/>
    </row>
    <row r="531" ht="10.5">
      <c r="N531" s="684"/>
    </row>
    <row r="532" ht="10.5">
      <c r="N532" s="684"/>
    </row>
    <row r="533" ht="10.5">
      <c r="N533" s="684"/>
    </row>
    <row r="534" ht="10.5">
      <c r="N534" s="684"/>
    </row>
    <row r="535" ht="10.5">
      <c r="N535" s="684"/>
    </row>
    <row r="536" ht="10.5">
      <c r="N536" s="684"/>
    </row>
    <row r="537" ht="10.5">
      <c r="N537" s="684"/>
    </row>
    <row r="538" ht="10.5">
      <c r="N538" s="684"/>
    </row>
    <row r="539" ht="10.5">
      <c r="N539" s="684"/>
    </row>
    <row r="540" ht="10.5">
      <c r="N540" s="684"/>
    </row>
    <row r="541" ht="10.5">
      <c r="N541" s="684"/>
    </row>
    <row r="542" ht="10.5">
      <c r="N542" s="684"/>
    </row>
    <row r="543" ht="10.5">
      <c r="N543" s="684"/>
    </row>
    <row r="544" ht="10.5">
      <c r="N544" s="684"/>
    </row>
    <row r="545" ht="10.5">
      <c r="N545" s="684"/>
    </row>
    <row r="546" ht="10.5">
      <c r="N546" s="684"/>
    </row>
    <row r="547" ht="10.5">
      <c r="N547" s="684"/>
    </row>
    <row r="548" ht="10.5">
      <c r="N548" s="684"/>
    </row>
    <row r="549" ht="10.5">
      <c r="N549" s="684"/>
    </row>
    <row r="550" ht="10.5">
      <c r="N550" s="684"/>
    </row>
    <row r="551" ht="10.5">
      <c r="N551" s="684"/>
    </row>
    <row r="552" ht="10.5">
      <c r="N552" s="684"/>
    </row>
    <row r="553" ht="10.5">
      <c r="N553" s="684"/>
    </row>
    <row r="554" ht="10.5">
      <c r="N554" s="684"/>
    </row>
    <row r="555" ht="10.5">
      <c r="N555" s="684"/>
    </row>
    <row r="556" ht="10.5">
      <c r="N556" s="684"/>
    </row>
    <row r="557" ht="10.5">
      <c r="N557" s="684"/>
    </row>
    <row r="558" ht="10.5">
      <c r="N558" s="684"/>
    </row>
    <row r="559" ht="10.5">
      <c r="N559" s="684"/>
    </row>
    <row r="560" ht="10.5">
      <c r="N560" s="684"/>
    </row>
    <row r="561" ht="10.5">
      <c r="N561" s="684"/>
    </row>
    <row r="562" ht="10.5">
      <c r="N562" s="684"/>
    </row>
    <row r="563" ht="10.5">
      <c r="N563" s="684"/>
    </row>
    <row r="564" ht="10.5">
      <c r="N564" s="684"/>
    </row>
    <row r="565" ht="10.5">
      <c r="N565" s="684"/>
    </row>
    <row r="566" ht="10.5">
      <c r="N566" s="684"/>
    </row>
    <row r="567" ht="10.5">
      <c r="N567" s="684"/>
    </row>
    <row r="568" ht="10.5">
      <c r="N568" s="684"/>
    </row>
    <row r="569" ht="10.5">
      <c r="N569" s="684"/>
    </row>
    <row r="570" ht="10.5">
      <c r="N570" s="684"/>
    </row>
    <row r="571" ht="10.5">
      <c r="N571" s="684"/>
    </row>
    <row r="572" ht="10.5">
      <c r="N572" s="684"/>
    </row>
    <row r="573" ht="10.5">
      <c r="N573" s="684"/>
    </row>
    <row r="574" ht="10.5">
      <c r="N574" s="684"/>
    </row>
    <row r="575" ht="10.5">
      <c r="N575" s="684"/>
    </row>
    <row r="576" ht="10.5">
      <c r="N576" s="684"/>
    </row>
    <row r="577" ht="10.5">
      <c r="N577" s="684"/>
    </row>
    <row r="578" ht="10.5">
      <c r="N578" s="684"/>
    </row>
    <row r="579" ht="10.5">
      <c r="N579" s="684"/>
    </row>
    <row r="580" ht="10.5">
      <c r="N580" s="684"/>
    </row>
    <row r="581" ht="10.5">
      <c r="N581" s="684"/>
    </row>
    <row r="582" ht="10.5">
      <c r="N582" s="684"/>
    </row>
    <row r="583" ht="10.5">
      <c r="N583" s="684"/>
    </row>
    <row r="584" ht="10.5">
      <c r="N584" s="684"/>
    </row>
    <row r="585" ht="10.5">
      <c r="N585" s="684"/>
    </row>
    <row r="586" ht="10.5">
      <c r="N586" s="684"/>
    </row>
    <row r="587" ht="10.5">
      <c r="N587" s="684"/>
    </row>
    <row r="588" ht="10.5">
      <c r="N588" s="684"/>
    </row>
    <row r="589" ht="10.5">
      <c r="N589" s="684"/>
    </row>
    <row r="590" ht="10.5">
      <c r="N590" s="684"/>
    </row>
    <row r="591" ht="10.5">
      <c r="N591" s="684"/>
    </row>
    <row r="592" ht="10.5">
      <c r="N592" s="684"/>
    </row>
    <row r="593" ht="10.5">
      <c r="N593" s="684"/>
    </row>
    <row r="594" ht="10.5">
      <c r="N594" s="684"/>
    </row>
    <row r="595" ht="10.5">
      <c r="N595" s="684"/>
    </row>
    <row r="596" ht="10.5">
      <c r="N596" s="684"/>
    </row>
    <row r="597" ht="10.5">
      <c r="N597" s="684"/>
    </row>
    <row r="598" ht="10.5">
      <c r="N598" s="684"/>
    </row>
    <row r="599" ht="10.5">
      <c r="N599" s="684"/>
    </row>
    <row r="600" ht="10.5">
      <c r="N600" s="684"/>
    </row>
    <row r="601" ht="10.5">
      <c r="N601" s="684"/>
    </row>
    <row r="602" ht="10.5">
      <c r="N602" s="684"/>
    </row>
    <row r="603" ht="10.5">
      <c r="N603" s="684"/>
    </row>
    <row r="604" ht="10.5">
      <c r="N604" s="684"/>
    </row>
    <row r="605" ht="10.5">
      <c r="N605" s="684"/>
    </row>
    <row r="606" ht="10.5">
      <c r="N606" s="684"/>
    </row>
    <row r="607" ht="10.5">
      <c r="N607" s="684"/>
    </row>
    <row r="608" ht="10.5">
      <c r="N608" s="684"/>
    </row>
    <row r="609" ht="10.5">
      <c r="N609" s="684"/>
    </row>
    <row r="610" ht="10.5">
      <c r="N610" s="684"/>
    </row>
    <row r="611" ht="10.5">
      <c r="N611" s="684"/>
    </row>
    <row r="612" ht="10.5">
      <c r="N612" s="684"/>
    </row>
    <row r="613" ht="10.5">
      <c r="N613" s="684"/>
    </row>
    <row r="614" ht="10.5">
      <c r="N614" s="684"/>
    </row>
    <row r="615" ht="10.5">
      <c r="N615" s="684"/>
    </row>
    <row r="616" ht="10.5">
      <c r="N616" s="684"/>
    </row>
    <row r="617" ht="10.5">
      <c r="N617" s="684"/>
    </row>
    <row r="618" ht="10.5">
      <c r="N618" s="684"/>
    </row>
    <row r="619" ht="10.5">
      <c r="N619" s="684"/>
    </row>
    <row r="620" ht="10.5">
      <c r="N620" s="684"/>
    </row>
    <row r="621" ht="10.5">
      <c r="N621" s="684"/>
    </row>
    <row r="622" ht="10.5">
      <c r="N622" s="684"/>
    </row>
    <row r="623" ht="10.5">
      <c r="N623" s="684"/>
    </row>
    <row r="624" ht="10.5">
      <c r="N624" s="684"/>
    </row>
    <row r="625" ht="10.5">
      <c r="N625" s="684"/>
    </row>
    <row r="626" ht="10.5">
      <c r="N626" s="684"/>
    </row>
    <row r="627" ht="10.5">
      <c r="N627" s="684"/>
    </row>
    <row r="628" ht="10.5">
      <c r="N628" s="684"/>
    </row>
    <row r="629" ht="10.5">
      <c r="N629" s="684"/>
    </row>
    <row r="630" ht="10.5">
      <c r="N630" s="684"/>
    </row>
    <row r="631" ht="10.5">
      <c r="N631" s="684"/>
    </row>
    <row r="632" ht="10.5">
      <c r="N632" s="684"/>
    </row>
    <row r="633" ht="10.5">
      <c r="N633" s="684"/>
    </row>
    <row r="634" ht="10.5">
      <c r="N634" s="684"/>
    </row>
    <row r="635" ht="10.5">
      <c r="N635" s="684"/>
    </row>
    <row r="636" ht="10.5">
      <c r="N636" s="684"/>
    </row>
    <row r="637" ht="10.5">
      <c r="N637" s="684"/>
    </row>
    <row r="638" ht="10.5">
      <c r="N638" s="684"/>
    </row>
    <row r="639" ht="10.5">
      <c r="N639" s="684"/>
    </row>
    <row r="640" ht="10.5">
      <c r="N640" s="684"/>
    </row>
    <row r="641" ht="10.5">
      <c r="N641" s="684"/>
    </row>
  </sheetData>
  <sheetProtection/>
  <mergeCells count="5">
    <mergeCell ref="G6:H6"/>
    <mergeCell ref="E7:E8"/>
    <mergeCell ref="F7:F8"/>
    <mergeCell ref="I5:J5"/>
    <mergeCell ref="I6:J6"/>
  </mergeCells>
  <printOptions horizontalCentered="1" verticalCentered="1"/>
  <pageMargins left="0.25" right="0.01" top="0.66" bottom="0.92" header="0.49" footer="0.37"/>
  <pageSetup horizontalDpi="600" verticalDpi="600" orientation="landscape" paperSize="9" r:id="rId1"/>
  <headerFooter alignWithMargins="0">
    <oddHeader>&amp;L&amp;"Arial Mon,Regular"&amp;8&amp;USection 9.Agriculture</oddHeader>
    <oddFooter>&amp;L&amp;"Arial Mon,Regular"&amp;18 33&amp;R&amp;"Arial Mon,Regular"&amp;18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AG40"/>
  <sheetViews>
    <sheetView zoomScalePageLayoutView="0" workbookViewId="0" topLeftCell="B2">
      <selection activeCell="M45" sqref="M45"/>
    </sheetView>
  </sheetViews>
  <sheetFormatPr defaultColWidth="9.00390625" defaultRowHeight="12.75"/>
  <cols>
    <col min="1" max="1" width="0.37109375" style="605" hidden="1" customWidth="1"/>
    <col min="2" max="2" width="3.875" style="605" customWidth="1"/>
    <col min="3" max="3" width="4.625" style="605" customWidth="1"/>
    <col min="4" max="4" width="10.125" style="605" customWidth="1"/>
    <col min="5" max="6" width="6.00390625" style="605" customWidth="1"/>
    <col min="7" max="7" width="5.875" style="605" customWidth="1"/>
    <col min="8" max="8" width="5.375" style="605" customWidth="1"/>
    <col min="9" max="9" width="5.75390625" style="605" customWidth="1"/>
    <col min="10" max="10" width="5.875" style="605" customWidth="1"/>
    <col min="11" max="11" width="6.625" style="605" customWidth="1"/>
    <col min="12" max="12" width="5.875" style="605" customWidth="1"/>
    <col min="13" max="14" width="6.25390625" style="605" customWidth="1"/>
    <col min="15" max="15" width="5.125" style="605" customWidth="1"/>
    <col min="16" max="16" width="5.75390625" style="605" customWidth="1"/>
    <col min="17" max="17" width="4.875" style="605" customWidth="1"/>
    <col min="18" max="18" width="6.25390625" style="605" customWidth="1"/>
    <col min="19" max="19" width="6.875" style="605" customWidth="1"/>
    <col min="20" max="20" width="5.625" style="605" customWidth="1"/>
    <col min="21" max="22" width="5.75390625" style="605" customWidth="1"/>
    <col min="23" max="23" width="7.00390625" style="605" customWidth="1"/>
    <col min="24" max="24" width="6.75390625" style="605" customWidth="1"/>
    <col min="25" max="25" width="14.625" style="605" customWidth="1"/>
    <col min="26" max="26" width="9.125" style="605" customWidth="1"/>
    <col min="27" max="27" width="7.125" style="605" customWidth="1"/>
    <col min="28" max="28" width="6.125" style="605" customWidth="1"/>
    <col min="29" max="29" width="6.625" style="605" customWidth="1"/>
    <col min="30" max="30" width="5.375" style="605" customWidth="1"/>
    <col min="31" max="31" width="5.625" style="605" customWidth="1"/>
    <col min="32" max="32" width="5.25390625" style="605" customWidth="1"/>
    <col min="33" max="16384" width="9.125" style="605" customWidth="1"/>
  </cols>
  <sheetData>
    <row r="2" spans="6:25" ht="12.75">
      <c r="F2" s="654" t="s">
        <v>1413</v>
      </c>
      <c r="G2" s="658"/>
      <c r="H2" s="658"/>
      <c r="I2" s="658"/>
      <c r="J2" s="658"/>
      <c r="K2" s="658"/>
      <c r="L2" s="658"/>
      <c r="M2" s="654" t="s">
        <v>1412</v>
      </c>
      <c r="W2" s="602"/>
      <c r="X2" s="602"/>
      <c r="Y2" s="602"/>
    </row>
    <row r="3" spans="7:25" ht="10.5">
      <c r="G3" s="682"/>
      <c r="H3" s="682"/>
      <c r="I3" s="682"/>
      <c r="J3" s="682"/>
      <c r="K3" s="682"/>
      <c r="L3" s="682"/>
      <c r="N3" s="658"/>
      <c r="W3" s="602"/>
      <c r="X3" s="602"/>
      <c r="Y3" s="602"/>
    </row>
    <row r="4" spans="15:17" ht="11.25" customHeight="1">
      <c r="O4" s="681"/>
      <c r="P4" s="681"/>
      <c r="Q4" s="681"/>
    </row>
    <row r="5" spans="1:25" ht="12" customHeight="1">
      <c r="A5" s="602"/>
      <c r="B5" s="607"/>
      <c r="C5" s="645"/>
      <c r="D5" s="680" t="s">
        <v>1411</v>
      </c>
      <c r="E5" s="652"/>
      <c r="F5" s="1328" t="s">
        <v>1410</v>
      </c>
      <c r="G5" s="1331"/>
      <c r="H5" s="1331"/>
      <c r="I5" s="1331"/>
      <c r="J5" s="1331"/>
      <c r="K5" s="1332"/>
      <c r="L5" s="677"/>
      <c r="M5" s="1333" t="s">
        <v>1409</v>
      </c>
      <c r="N5" s="1333"/>
      <c r="O5" s="1333"/>
      <c r="P5" s="1333"/>
      <c r="Q5" s="1333"/>
      <c r="R5" s="1333"/>
      <c r="S5" s="1328" t="s">
        <v>1408</v>
      </c>
      <c r="T5" s="1331"/>
      <c r="U5" s="1331"/>
      <c r="V5" s="1331"/>
      <c r="W5" s="1331"/>
      <c r="X5" s="1331"/>
      <c r="Y5" s="602"/>
    </row>
    <row r="6" spans="1:30" ht="12.75">
      <c r="A6" s="602"/>
      <c r="B6" s="602" t="s">
        <v>541</v>
      </c>
      <c r="C6" s="630"/>
      <c r="D6" s="675" t="s">
        <v>1407</v>
      </c>
      <c r="E6" s="651"/>
      <c r="F6" s="652"/>
      <c r="G6" s="1328" t="s">
        <v>1406</v>
      </c>
      <c r="H6" s="1331"/>
      <c r="I6" s="1331"/>
      <c r="J6" s="1331"/>
      <c r="K6" s="1332"/>
      <c r="L6" s="645"/>
      <c r="M6" s="679"/>
      <c r="N6" s="1328" t="s">
        <v>1406</v>
      </c>
      <c r="O6" s="1329"/>
      <c r="P6" s="1329"/>
      <c r="Q6" s="1329"/>
      <c r="R6" s="1330"/>
      <c r="S6" s="678"/>
      <c r="T6" s="1328" t="s">
        <v>1406</v>
      </c>
      <c r="U6" s="1329"/>
      <c r="V6" s="1329"/>
      <c r="W6" s="1329"/>
      <c r="X6" s="1329"/>
      <c r="Y6" s="646"/>
      <c r="Z6" s="676"/>
      <c r="AA6" s="676"/>
      <c r="AB6" s="676"/>
      <c r="AC6" s="676"/>
      <c r="AD6" s="676"/>
    </row>
    <row r="7" spans="1:32" ht="11.25" customHeight="1">
      <c r="A7" s="602"/>
      <c r="B7" s="602"/>
      <c r="C7" s="630" t="s">
        <v>40</v>
      </c>
      <c r="D7" s="675" t="s">
        <v>1405</v>
      </c>
      <c r="E7" s="651"/>
      <c r="F7" s="629" t="s">
        <v>604</v>
      </c>
      <c r="G7" s="607" t="s">
        <v>1404</v>
      </c>
      <c r="H7" s="645" t="s">
        <v>1403</v>
      </c>
      <c r="I7" s="645" t="s">
        <v>1402</v>
      </c>
      <c r="J7" s="645" t="s">
        <v>1401</v>
      </c>
      <c r="K7" s="645" t="s">
        <v>1400</v>
      </c>
      <c r="L7" s="639"/>
      <c r="M7" s="651"/>
      <c r="N7" s="602" t="s">
        <v>1404</v>
      </c>
      <c r="O7" s="630" t="s">
        <v>1403</v>
      </c>
      <c r="P7" s="630" t="s">
        <v>1402</v>
      </c>
      <c r="Q7" s="630" t="s">
        <v>1401</v>
      </c>
      <c r="R7" s="630" t="s">
        <v>1400</v>
      </c>
      <c r="S7" s="651"/>
      <c r="T7" s="630" t="s">
        <v>1399</v>
      </c>
      <c r="U7" s="630" t="s">
        <v>1398</v>
      </c>
      <c r="V7" s="630" t="s">
        <v>1367</v>
      </c>
      <c r="W7" s="630" t="s">
        <v>1397</v>
      </c>
      <c r="X7" s="630" t="s">
        <v>1365</v>
      </c>
      <c r="Y7" s="602"/>
      <c r="AA7" s="602"/>
      <c r="AB7" s="602"/>
      <c r="AC7" s="602"/>
      <c r="AD7" s="602"/>
      <c r="AE7" s="602"/>
      <c r="AF7" s="602"/>
    </row>
    <row r="8" spans="1:32" ht="12" customHeight="1">
      <c r="A8" s="602"/>
      <c r="B8" s="602"/>
      <c r="C8" s="630"/>
      <c r="D8" s="671" t="s">
        <v>1396</v>
      </c>
      <c r="E8" s="674" t="s">
        <v>1395</v>
      </c>
      <c r="F8" s="638" t="s">
        <v>74</v>
      </c>
      <c r="G8" s="625" t="s">
        <v>1394</v>
      </c>
      <c r="H8" s="631" t="s">
        <v>1393</v>
      </c>
      <c r="I8" s="631" t="s">
        <v>1392</v>
      </c>
      <c r="J8" s="631" t="s">
        <v>1391</v>
      </c>
      <c r="K8" s="631" t="s">
        <v>1390</v>
      </c>
      <c r="L8" s="673" t="s">
        <v>1395</v>
      </c>
      <c r="M8" s="651" t="s">
        <v>73</v>
      </c>
      <c r="N8" s="625" t="s">
        <v>1394</v>
      </c>
      <c r="O8" s="631" t="s">
        <v>1393</v>
      </c>
      <c r="P8" s="631" t="s">
        <v>1392</v>
      </c>
      <c r="Q8" s="631" t="s">
        <v>1391</v>
      </c>
      <c r="R8" s="631" t="s">
        <v>1390</v>
      </c>
      <c r="S8" s="651" t="s">
        <v>73</v>
      </c>
      <c r="T8" s="631" t="s">
        <v>1394</v>
      </c>
      <c r="U8" s="631" t="s">
        <v>1393</v>
      </c>
      <c r="V8" s="631" t="s">
        <v>1392</v>
      </c>
      <c r="W8" s="631" t="s">
        <v>1391</v>
      </c>
      <c r="X8" s="631" t="s">
        <v>1390</v>
      </c>
      <c r="Y8" s="602"/>
      <c r="AA8" s="602"/>
      <c r="AB8" s="602"/>
      <c r="AC8" s="602"/>
      <c r="AD8" s="672"/>
      <c r="AE8" s="602"/>
      <c r="AF8" s="602"/>
    </row>
    <row r="9" spans="1:32" ht="10.5">
      <c r="A9" s="602"/>
      <c r="B9" s="602"/>
      <c r="C9" s="630"/>
      <c r="D9" s="671" t="s">
        <v>1389</v>
      </c>
      <c r="E9" s="629"/>
      <c r="F9" s="629"/>
      <c r="G9" s="602"/>
      <c r="H9" s="630"/>
      <c r="I9" s="630"/>
      <c r="J9" s="630"/>
      <c r="K9" s="630"/>
      <c r="L9" s="630"/>
      <c r="M9" s="647" t="s">
        <v>74</v>
      </c>
      <c r="N9" s="602"/>
      <c r="O9" s="630"/>
      <c r="P9" s="630"/>
      <c r="Q9" s="630"/>
      <c r="R9" s="630"/>
      <c r="S9" s="647" t="s">
        <v>74</v>
      </c>
      <c r="T9" s="630"/>
      <c r="U9" s="630"/>
      <c r="V9" s="630"/>
      <c r="W9" s="630"/>
      <c r="X9" s="630"/>
      <c r="Y9" s="602"/>
      <c r="AA9" s="602"/>
      <c r="AB9" s="602"/>
      <c r="AC9" s="602"/>
      <c r="AD9" s="602"/>
      <c r="AE9" s="602"/>
      <c r="AF9" s="602"/>
    </row>
    <row r="10" spans="1:32" ht="10.5">
      <c r="A10" s="602"/>
      <c r="B10" s="602"/>
      <c r="C10" s="630"/>
      <c r="D10" s="671" t="s">
        <v>1388</v>
      </c>
      <c r="E10" s="651"/>
      <c r="F10" s="629"/>
      <c r="G10" s="602"/>
      <c r="H10" s="630"/>
      <c r="I10" s="630"/>
      <c r="J10" s="630"/>
      <c r="K10" s="630"/>
      <c r="L10" s="639"/>
      <c r="M10" s="629"/>
      <c r="N10" s="602"/>
      <c r="O10" s="630"/>
      <c r="P10" s="630"/>
      <c r="Q10" s="630"/>
      <c r="R10" s="630"/>
      <c r="S10" s="629"/>
      <c r="T10" s="630"/>
      <c r="U10" s="630"/>
      <c r="V10" s="630"/>
      <c r="W10" s="630"/>
      <c r="X10" s="630"/>
      <c r="Y10" s="602"/>
      <c r="AA10" s="625"/>
      <c r="AB10" s="625"/>
      <c r="AC10" s="625"/>
      <c r="AD10" s="625"/>
      <c r="AE10" s="625"/>
      <c r="AF10" s="625"/>
    </row>
    <row r="11" spans="1:32" ht="10.5">
      <c r="A11" s="602"/>
      <c r="B11" s="602"/>
      <c r="C11" s="630"/>
      <c r="D11" s="671" t="s">
        <v>1387</v>
      </c>
      <c r="E11" s="651"/>
      <c r="F11" s="629"/>
      <c r="G11" s="602"/>
      <c r="H11" s="630"/>
      <c r="I11" s="630"/>
      <c r="J11" s="630"/>
      <c r="K11" s="630"/>
      <c r="L11" s="639"/>
      <c r="M11" s="629"/>
      <c r="N11" s="602"/>
      <c r="O11" s="630"/>
      <c r="P11" s="630"/>
      <c r="Q11" s="630"/>
      <c r="R11" s="630"/>
      <c r="S11" s="629"/>
      <c r="T11" s="630"/>
      <c r="U11" s="630"/>
      <c r="V11" s="630"/>
      <c r="W11" s="630"/>
      <c r="X11" s="630"/>
      <c r="Y11" s="602"/>
      <c r="AA11" s="602"/>
      <c r="AB11" s="602"/>
      <c r="AC11" s="602"/>
      <c r="AD11" s="602"/>
      <c r="AE11" s="602"/>
      <c r="AF11" s="602"/>
    </row>
    <row r="12" spans="1:32" ht="10.5">
      <c r="A12" s="602"/>
      <c r="B12" s="633"/>
      <c r="C12" s="627"/>
      <c r="D12" s="670" t="s">
        <v>1386</v>
      </c>
      <c r="E12" s="669"/>
      <c r="F12" s="626" t="s">
        <v>450</v>
      </c>
      <c r="G12" s="610" t="s">
        <v>450</v>
      </c>
      <c r="H12" s="627" t="s">
        <v>450</v>
      </c>
      <c r="I12" s="627" t="s">
        <v>450</v>
      </c>
      <c r="J12" s="627" t="s">
        <v>450</v>
      </c>
      <c r="K12" s="627" t="s">
        <v>450</v>
      </c>
      <c r="L12" s="668"/>
      <c r="M12" s="626" t="s">
        <v>450</v>
      </c>
      <c r="N12" s="610" t="s">
        <v>450</v>
      </c>
      <c r="O12" s="627" t="s">
        <v>450</v>
      </c>
      <c r="P12" s="627" t="s">
        <v>450</v>
      </c>
      <c r="Q12" s="627" t="s">
        <v>450</v>
      </c>
      <c r="R12" s="627" t="s">
        <v>450</v>
      </c>
      <c r="S12" s="626" t="s">
        <v>450</v>
      </c>
      <c r="T12" s="627" t="s">
        <v>450</v>
      </c>
      <c r="U12" s="627" t="s">
        <v>450</v>
      </c>
      <c r="V12" s="627" t="s">
        <v>450</v>
      </c>
      <c r="W12" s="627" t="s">
        <v>450</v>
      </c>
      <c r="X12" s="627" t="s">
        <v>450</v>
      </c>
      <c r="Y12" s="602"/>
      <c r="AA12" s="602"/>
      <c r="AB12" s="602"/>
      <c r="AC12" s="602"/>
      <c r="AD12" s="602"/>
      <c r="AE12" s="602"/>
      <c r="AF12" s="602"/>
    </row>
    <row r="13" spans="2:32" ht="12.75" customHeight="1">
      <c r="B13" s="623" t="s">
        <v>528</v>
      </c>
      <c r="C13" s="622" t="s">
        <v>469</v>
      </c>
      <c r="D13" s="663">
        <v>0.587499171575488</v>
      </c>
      <c r="E13" s="602">
        <v>2621</v>
      </c>
      <c r="F13" s="602">
        <v>1507</v>
      </c>
      <c r="G13" s="602"/>
      <c r="H13" s="602">
        <v>281</v>
      </c>
      <c r="I13" s="602">
        <v>274</v>
      </c>
      <c r="J13" s="602">
        <v>562</v>
      </c>
      <c r="K13" s="602">
        <v>390</v>
      </c>
      <c r="L13" s="602"/>
      <c r="M13" s="602">
        <v>202</v>
      </c>
      <c r="N13" s="602"/>
      <c r="O13" s="602">
        <v>30</v>
      </c>
      <c r="P13" s="602">
        <v>30</v>
      </c>
      <c r="Q13" s="602">
        <v>78</v>
      </c>
      <c r="R13" s="602">
        <v>64</v>
      </c>
      <c r="S13" s="605">
        <v>328</v>
      </c>
      <c r="T13" s="602"/>
      <c r="U13" s="602">
        <v>38</v>
      </c>
      <c r="V13" s="602">
        <v>71</v>
      </c>
      <c r="W13" s="602">
        <v>130</v>
      </c>
      <c r="X13" s="605">
        <v>89</v>
      </c>
      <c r="Y13" s="665"/>
      <c r="Z13" s="667"/>
      <c r="AA13" s="602"/>
      <c r="AB13" s="602"/>
      <c r="AC13" s="602"/>
      <c r="AD13" s="602"/>
      <c r="AE13" s="602"/>
      <c r="AF13" s="602"/>
    </row>
    <row r="14" spans="2:32" ht="12.75" customHeight="1">
      <c r="B14" s="623" t="s">
        <v>529</v>
      </c>
      <c r="C14" s="622" t="s">
        <v>193</v>
      </c>
      <c r="D14" s="663">
        <v>1.740341341011376</v>
      </c>
      <c r="E14" s="602">
        <v>3155</v>
      </c>
      <c r="F14" s="602">
        <v>2587</v>
      </c>
      <c r="G14" s="602"/>
      <c r="H14" s="602">
        <v>334</v>
      </c>
      <c r="I14" s="602">
        <v>456</v>
      </c>
      <c r="J14" s="602">
        <v>912</v>
      </c>
      <c r="K14" s="602">
        <v>885</v>
      </c>
      <c r="L14" s="602">
        <v>331</v>
      </c>
      <c r="M14" s="602">
        <v>283</v>
      </c>
      <c r="N14" s="602"/>
      <c r="O14" s="602">
        <v>45</v>
      </c>
      <c r="P14" s="602">
        <v>44</v>
      </c>
      <c r="Q14" s="602">
        <v>52</v>
      </c>
      <c r="R14" s="602">
        <v>142</v>
      </c>
      <c r="S14" s="605">
        <v>688</v>
      </c>
      <c r="T14" s="602"/>
      <c r="U14" s="602">
        <v>106</v>
      </c>
      <c r="V14" s="602">
        <v>131</v>
      </c>
      <c r="W14" s="602">
        <v>246</v>
      </c>
      <c r="X14" s="605">
        <v>205</v>
      </c>
      <c r="Y14" s="665"/>
      <c r="Z14" s="667"/>
      <c r="AA14" s="602"/>
      <c r="AB14" s="602"/>
      <c r="AC14" s="602"/>
      <c r="AD14" s="602"/>
      <c r="AE14" s="602"/>
      <c r="AF14" s="602"/>
    </row>
    <row r="15" spans="2:32" ht="12.75" customHeight="1">
      <c r="B15" s="623" t="s">
        <v>530</v>
      </c>
      <c r="C15" s="622" t="s">
        <v>194</v>
      </c>
      <c r="D15" s="663">
        <v>1.160480447936422</v>
      </c>
      <c r="E15" s="602">
        <v>1679</v>
      </c>
      <c r="F15" s="602">
        <v>1028</v>
      </c>
      <c r="G15" s="602"/>
      <c r="H15" s="602">
        <v>52</v>
      </c>
      <c r="I15" s="602">
        <v>261</v>
      </c>
      <c r="J15" s="602">
        <v>452</v>
      </c>
      <c r="K15" s="602">
        <v>263</v>
      </c>
      <c r="L15" s="602">
        <v>142</v>
      </c>
      <c r="M15" s="602">
        <v>520</v>
      </c>
      <c r="N15" s="602"/>
      <c r="O15" s="602">
        <v>12</v>
      </c>
      <c r="P15" s="602">
        <v>49</v>
      </c>
      <c r="Q15" s="602">
        <v>352</v>
      </c>
      <c r="R15" s="602">
        <v>107</v>
      </c>
      <c r="S15" s="605">
        <v>437</v>
      </c>
      <c r="U15" s="605">
        <v>13</v>
      </c>
      <c r="V15" s="605">
        <v>84</v>
      </c>
      <c r="W15" s="605">
        <v>222</v>
      </c>
      <c r="X15" s="605">
        <v>118</v>
      </c>
      <c r="Y15" s="665"/>
      <c r="Z15" s="667"/>
      <c r="AA15" s="602"/>
      <c r="AB15" s="602"/>
      <c r="AC15" s="602"/>
      <c r="AD15" s="602"/>
      <c r="AE15" s="602"/>
      <c r="AF15" s="602"/>
    </row>
    <row r="16" spans="2:32" ht="12.75" customHeight="1">
      <c r="B16" s="623" t="s">
        <v>531</v>
      </c>
      <c r="C16" s="622" t="s">
        <v>195</v>
      </c>
      <c r="D16" s="663">
        <v>0.9749144218663837</v>
      </c>
      <c r="E16" s="602">
        <v>1001</v>
      </c>
      <c r="F16" s="602">
        <v>1874</v>
      </c>
      <c r="G16" s="602"/>
      <c r="H16" s="602">
        <v>90</v>
      </c>
      <c r="I16" s="602">
        <v>245</v>
      </c>
      <c r="J16" s="602">
        <v>904</v>
      </c>
      <c r="K16" s="602">
        <v>635</v>
      </c>
      <c r="L16" s="602"/>
      <c r="M16" s="602">
        <v>0</v>
      </c>
      <c r="N16" s="602"/>
      <c r="O16" s="602"/>
      <c r="P16" s="602"/>
      <c r="Q16" s="602"/>
      <c r="R16" s="602"/>
      <c r="S16" s="605">
        <v>434</v>
      </c>
      <c r="U16" s="605">
        <v>18</v>
      </c>
      <c r="V16" s="605">
        <v>53</v>
      </c>
      <c r="W16" s="605">
        <v>181</v>
      </c>
      <c r="X16" s="605">
        <v>182</v>
      </c>
      <c r="Y16" s="666"/>
      <c r="Z16" s="664"/>
      <c r="AA16" s="602"/>
      <c r="AB16" s="602"/>
      <c r="AC16" s="602"/>
      <c r="AD16" s="602"/>
      <c r="AE16" s="602"/>
      <c r="AF16" s="602"/>
    </row>
    <row r="17" spans="2:32" ht="10.5" customHeight="1">
      <c r="B17" s="623"/>
      <c r="C17" s="622"/>
      <c r="F17" s="602"/>
      <c r="M17" s="602"/>
      <c r="Y17" s="662"/>
      <c r="AA17" s="602"/>
      <c r="AB17" s="602"/>
      <c r="AC17" s="602"/>
      <c r="AD17" s="602"/>
      <c r="AE17" s="602"/>
      <c r="AF17" s="602"/>
    </row>
    <row r="18" spans="2:32" ht="12.75" customHeight="1">
      <c r="B18" s="623" t="s">
        <v>532</v>
      </c>
      <c r="C18" s="622" t="s">
        <v>196</v>
      </c>
      <c r="D18" s="663">
        <v>0.9108253056651374</v>
      </c>
      <c r="E18" s="602">
        <v>9551</v>
      </c>
      <c r="F18" s="602">
        <v>2325</v>
      </c>
      <c r="G18" s="602"/>
      <c r="H18" s="602">
        <v>261</v>
      </c>
      <c r="I18" s="602">
        <v>393</v>
      </c>
      <c r="J18" s="602">
        <v>932</v>
      </c>
      <c r="K18" s="602">
        <v>739</v>
      </c>
      <c r="L18" s="602">
        <v>451</v>
      </c>
      <c r="M18" s="602">
        <v>253</v>
      </c>
      <c r="N18" s="602"/>
      <c r="O18" s="602">
        <v>12</v>
      </c>
      <c r="P18" s="602">
        <v>46</v>
      </c>
      <c r="Q18" s="602">
        <v>108</v>
      </c>
      <c r="R18" s="602">
        <v>87</v>
      </c>
      <c r="S18" s="605">
        <v>398</v>
      </c>
      <c r="U18" s="605">
        <v>26</v>
      </c>
      <c r="V18" s="605">
        <v>86</v>
      </c>
      <c r="W18" s="605">
        <v>181</v>
      </c>
      <c r="X18" s="605">
        <v>105</v>
      </c>
      <c r="Y18" s="666"/>
      <c r="Z18" s="664"/>
      <c r="AA18" s="602"/>
      <c r="AB18" s="602"/>
      <c r="AC18" s="602"/>
      <c r="AD18" s="602"/>
      <c r="AE18" s="602"/>
      <c r="AF18" s="602"/>
    </row>
    <row r="19" spans="2:32" ht="12.75" customHeight="1">
      <c r="B19" s="623" t="s">
        <v>533</v>
      </c>
      <c r="C19" s="622" t="s">
        <v>197</v>
      </c>
      <c r="D19" s="663">
        <v>0.4212098500783053</v>
      </c>
      <c r="E19" s="602">
        <v>3673</v>
      </c>
      <c r="F19" s="602">
        <v>1568</v>
      </c>
      <c r="G19" s="602"/>
      <c r="H19" s="602">
        <v>93</v>
      </c>
      <c r="I19" s="602">
        <v>85</v>
      </c>
      <c r="J19" s="602">
        <v>1111</v>
      </c>
      <c r="K19" s="602">
        <v>279</v>
      </c>
      <c r="L19" s="602"/>
      <c r="M19" s="602">
        <v>0</v>
      </c>
      <c r="N19" s="602"/>
      <c r="O19" s="602"/>
      <c r="P19" s="602"/>
      <c r="Q19" s="602"/>
      <c r="R19" s="602"/>
      <c r="S19" s="605">
        <v>478</v>
      </c>
      <c r="U19" s="605">
        <v>31</v>
      </c>
      <c r="V19" s="605">
        <v>27</v>
      </c>
      <c r="W19" s="605">
        <v>308</v>
      </c>
      <c r="X19" s="605">
        <v>112</v>
      </c>
      <c r="Y19" s="666"/>
      <c r="Z19" s="664"/>
      <c r="AA19" s="602"/>
      <c r="AB19" s="602"/>
      <c r="AC19" s="602"/>
      <c r="AD19" s="602"/>
      <c r="AE19" s="602"/>
      <c r="AF19" s="602"/>
    </row>
    <row r="20" spans="2:32" ht="12.75" customHeight="1">
      <c r="B20" s="623" t="s">
        <v>284</v>
      </c>
      <c r="C20" s="622" t="s">
        <v>198</v>
      </c>
      <c r="D20" s="663">
        <v>1.5076226925760683</v>
      </c>
      <c r="E20" s="602">
        <v>1126</v>
      </c>
      <c r="F20" s="602">
        <v>2852</v>
      </c>
      <c r="G20" s="602"/>
      <c r="H20" s="602">
        <v>50</v>
      </c>
      <c r="I20" s="602">
        <v>1180</v>
      </c>
      <c r="J20" s="602">
        <v>1025</v>
      </c>
      <c r="K20" s="602">
        <v>597</v>
      </c>
      <c r="L20" s="602"/>
      <c r="M20" s="602">
        <v>1180</v>
      </c>
      <c r="N20" s="602"/>
      <c r="O20" s="602">
        <v>18</v>
      </c>
      <c r="P20" s="602">
        <v>389</v>
      </c>
      <c r="Q20" s="602">
        <v>502</v>
      </c>
      <c r="R20" s="602">
        <v>271</v>
      </c>
      <c r="S20" s="605">
        <v>1780</v>
      </c>
      <c r="U20" s="605">
        <v>36</v>
      </c>
      <c r="V20" s="605">
        <v>672</v>
      </c>
      <c r="W20" s="605">
        <v>758</v>
      </c>
      <c r="X20" s="605">
        <v>314</v>
      </c>
      <c r="Y20" s="665"/>
      <c r="Z20" s="664"/>
      <c r="AA20" s="602"/>
      <c r="AB20" s="602"/>
      <c r="AC20" s="602"/>
      <c r="AD20" s="602"/>
      <c r="AE20" s="602"/>
      <c r="AF20" s="602"/>
    </row>
    <row r="21" spans="2:32" ht="12.75" customHeight="1">
      <c r="B21" s="623" t="s">
        <v>285</v>
      </c>
      <c r="C21" s="622" t="s">
        <v>199</v>
      </c>
      <c r="D21" s="663">
        <v>0.07045627483583689</v>
      </c>
      <c r="E21" s="602">
        <v>2691</v>
      </c>
      <c r="F21" s="602">
        <v>175</v>
      </c>
      <c r="G21" s="602"/>
      <c r="H21" s="602"/>
      <c r="I21" s="602">
        <v>18</v>
      </c>
      <c r="J21" s="602">
        <v>84</v>
      </c>
      <c r="K21" s="602">
        <v>73</v>
      </c>
      <c r="L21" s="602"/>
      <c r="M21" s="602">
        <v>7</v>
      </c>
      <c r="N21" s="602"/>
      <c r="O21" s="602"/>
      <c r="P21" s="602">
        <v>1</v>
      </c>
      <c r="Q21" s="602"/>
      <c r="R21" s="602">
        <v>6</v>
      </c>
      <c r="S21" s="605">
        <v>43</v>
      </c>
      <c r="V21" s="605">
        <v>1</v>
      </c>
      <c r="W21" s="605">
        <v>26</v>
      </c>
      <c r="X21" s="605">
        <v>16</v>
      </c>
      <c r="Y21" s="666"/>
      <c r="Z21" s="664"/>
      <c r="AA21" s="602"/>
      <c r="AB21" s="602"/>
      <c r="AC21" s="602"/>
      <c r="AD21" s="602"/>
      <c r="AE21" s="602"/>
      <c r="AF21" s="602"/>
    </row>
    <row r="22" spans="2:32" ht="10.5" customHeight="1">
      <c r="B22" s="623"/>
      <c r="C22" s="622"/>
      <c r="D22" s="663"/>
      <c r="F22" s="602"/>
      <c r="M22" s="602"/>
      <c r="Y22" s="662"/>
      <c r="AB22" s="602"/>
      <c r="AC22" s="602"/>
      <c r="AD22" s="602"/>
      <c r="AE22" s="602"/>
      <c r="AF22" s="602"/>
    </row>
    <row r="23" spans="2:32" ht="12.75" customHeight="1">
      <c r="B23" s="623" t="s">
        <v>277</v>
      </c>
      <c r="C23" s="622" t="s">
        <v>200</v>
      </c>
      <c r="D23" s="663">
        <v>0.21582129996363014</v>
      </c>
      <c r="E23" s="602">
        <v>720</v>
      </c>
      <c r="F23" s="602">
        <v>540</v>
      </c>
      <c r="G23" s="602"/>
      <c r="H23" s="602">
        <v>71</v>
      </c>
      <c r="I23" s="602">
        <v>51</v>
      </c>
      <c r="J23" s="602">
        <v>250</v>
      </c>
      <c r="K23" s="602">
        <v>168</v>
      </c>
      <c r="L23" s="602"/>
      <c r="M23" s="602">
        <v>140</v>
      </c>
      <c r="N23" s="602"/>
      <c r="O23" s="602">
        <v>10</v>
      </c>
      <c r="P23" s="602">
        <v>11</v>
      </c>
      <c r="Q23" s="602">
        <v>60</v>
      </c>
      <c r="R23" s="602">
        <v>59</v>
      </c>
      <c r="S23" s="605">
        <v>238</v>
      </c>
      <c r="U23" s="605">
        <v>22</v>
      </c>
      <c r="V23" s="605">
        <v>19</v>
      </c>
      <c r="W23" s="605">
        <v>108</v>
      </c>
      <c r="X23" s="605">
        <v>89</v>
      </c>
      <c r="Y23" s="666"/>
      <c r="Z23" s="664"/>
      <c r="AA23" s="602"/>
      <c r="AB23" s="602"/>
      <c r="AC23" s="602"/>
      <c r="AD23" s="602"/>
      <c r="AE23" s="602"/>
      <c r="AF23" s="602"/>
    </row>
    <row r="24" spans="2:32" ht="12.75" customHeight="1">
      <c r="B24" s="623" t="s">
        <v>278</v>
      </c>
      <c r="C24" s="622" t="s">
        <v>201</v>
      </c>
      <c r="D24" s="663">
        <v>0.8424377593005609</v>
      </c>
      <c r="E24" s="602">
        <v>2143</v>
      </c>
      <c r="F24" s="602">
        <v>2459</v>
      </c>
      <c r="G24" s="602"/>
      <c r="H24" s="602">
        <v>161</v>
      </c>
      <c r="I24" s="602">
        <v>127</v>
      </c>
      <c r="J24" s="602">
        <v>1079</v>
      </c>
      <c r="K24" s="602">
        <v>1092</v>
      </c>
      <c r="L24" s="602"/>
      <c r="M24" s="602">
        <v>20</v>
      </c>
      <c r="N24" s="602"/>
      <c r="O24" s="602"/>
      <c r="P24" s="602">
        <v>10</v>
      </c>
      <c r="Q24" s="602"/>
      <c r="R24" s="602">
        <v>10</v>
      </c>
      <c r="S24" s="605">
        <v>572</v>
      </c>
      <c r="U24" s="605">
        <v>12</v>
      </c>
      <c r="V24" s="605">
        <v>13</v>
      </c>
      <c r="W24" s="605">
        <v>264</v>
      </c>
      <c r="X24" s="605">
        <v>283</v>
      </c>
      <c r="Y24" s="665"/>
      <c r="Z24" s="664"/>
      <c r="AA24" s="602"/>
      <c r="AB24" s="602"/>
      <c r="AC24" s="602"/>
      <c r="AD24" s="602"/>
      <c r="AE24" s="602"/>
      <c r="AF24" s="602"/>
    </row>
    <row r="25" spans="2:32" ht="12.75" customHeight="1">
      <c r="B25" s="623" t="s">
        <v>505</v>
      </c>
      <c r="C25" s="622" t="s">
        <v>202</v>
      </c>
      <c r="D25" s="663">
        <v>1.2207333715249153</v>
      </c>
      <c r="E25" s="602">
        <v>1956</v>
      </c>
      <c r="F25" s="602">
        <v>2621</v>
      </c>
      <c r="G25" s="602"/>
      <c r="H25" s="602">
        <v>140</v>
      </c>
      <c r="I25" s="602">
        <v>116</v>
      </c>
      <c r="J25" s="602">
        <v>1256</v>
      </c>
      <c r="K25" s="602">
        <v>1109</v>
      </c>
      <c r="L25" s="602"/>
      <c r="M25" s="602">
        <v>0</v>
      </c>
      <c r="N25" s="602"/>
      <c r="O25" s="602"/>
      <c r="P25" s="602"/>
      <c r="Q25" s="602"/>
      <c r="R25" s="602"/>
      <c r="S25" s="605">
        <v>742</v>
      </c>
      <c r="U25" s="605">
        <v>34</v>
      </c>
      <c r="V25" s="605">
        <v>40</v>
      </c>
      <c r="W25" s="605">
        <v>352</v>
      </c>
      <c r="X25" s="605">
        <v>316</v>
      </c>
      <c r="Y25" s="666"/>
      <c r="Z25" s="664"/>
      <c r="AA25" s="602"/>
      <c r="AB25" s="602"/>
      <c r="AC25" s="602"/>
      <c r="AD25" s="602"/>
      <c r="AE25" s="602"/>
      <c r="AF25" s="602"/>
    </row>
    <row r="26" spans="2:32" ht="12.75" customHeight="1">
      <c r="B26" s="623" t="s">
        <v>286</v>
      </c>
      <c r="C26" s="622" t="s">
        <v>203</v>
      </c>
      <c r="D26" s="663">
        <v>1.0391903511635714</v>
      </c>
      <c r="E26" s="602">
        <v>1364</v>
      </c>
      <c r="F26" s="602">
        <v>2260</v>
      </c>
      <c r="G26" s="602"/>
      <c r="H26" s="602">
        <v>13</v>
      </c>
      <c r="I26" s="602">
        <v>17</v>
      </c>
      <c r="J26" s="602">
        <v>900</v>
      </c>
      <c r="K26" s="602">
        <v>1330</v>
      </c>
      <c r="L26" s="602"/>
      <c r="M26" s="602">
        <v>1</v>
      </c>
      <c r="N26" s="602"/>
      <c r="O26" s="602">
        <v>1</v>
      </c>
      <c r="P26" s="602"/>
      <c r="Q26" s="602"/>
      <c r="R26" s="602"/>
      <c r="S26" s="605">
        <v>1594</v>
      </c>
      <c r="U26" s="605">
        <v>11</v>
      </c>
      <c r="V26" s="605">
        <v>11</v>
      </c>
      <c r="W26" s="605">
        <v>645</v>
      </c>
      <c r="X26" s="605">
        <v>927</v>
      </c>
      <c r="Y26" s="666"/>
      <c r="Z26" s="664"/>
      <c r="AA26" s="602"/>
      <c r="AB26" s="602"/>
      <c r="AC26" s="602"/>
      <c r="AD26" s="602"/>
      <c r="AE26" s="602"/>
      <c r="AF26" s="602"/>
    </row>
    <row r="27" spans="2:32" ht="10.5" customHeight="1">
      <c r="B27" s="623"/>
      <c r="C27" s="622"/>
      <c r="D27" s="663"/>
      <c r="F27" s="602"/>
      <c r="M27" s="602"/>
      <c r="Y27" s="662"/>
      <c r="AB27" s="602"/>
      <c r="AC27" s="602"/>
      <c r="AD27" s="602"/>
      <c r="AE27" s="602"/>
      <c r="AF27" s="602"/>
    </row>
    <row r="28" spans="2:32" ht="12.75" customHeight="1">
      <c r="B28" s="623" t="s">
        <v>287</v>
      </c>
      <c r="C28" s="622" t="s">
        <v>204</v>
      </c>
      <c r="D28" s="663">
        <v>0.3666700836638621</v>
      </c>
      <c r="E28" s="602">
        <v>3679</v>
      </c>
      <c r="F28" s="602">
        <v>930</v>
      </c>
      <c r="G28" s="602"/>
      <c r="H28" s="602">
        <v>24</v>
      </c>
      <c r="I28" s="602">
        <v>31</v>
      </c>
      <c r="J28" s="602">
        <v>391</v>
      </c>
      <c r="K28" s="602">
        <v>484</v>
      </c>
      <c r="L28" s="602">
        <v>11</v>
      </c>
      <c r="M28" s="602">
        <v>0</v>
      </c>
      <c r="N28" s="602"/>
      <c r="O28" s="602"/>
      <c r="P28" s="602"/>
      <c r="Q28" s="602"/>
      <c r="R28" s="602"/>
      <c r="S28" s="605">
        <v>24</v>
      </c>
      <c r="W28" s="605">
        <v>11</v>
      </c>
      <c r="X28" s="605">
        <v>13</v>
      </c>
      <c r="Y28" s="665"/>
      <c r="Z28" s="664"/>
      <c r="AA28" s="602"/>
      <c r="AB28" s="602"/>
      <c r="AC28" s="602"/>
      <c r="AD28" s="602"/>
      <c r="AE28" s="602"/>
      <c r="AF28" s="602"/>
    </row>
    <row r="29" spans="2:32" ht="12.75" customHeight="1">
      <c r="B29" s="623" t="s">
        <v>288</v>
      </c>
      <c r="C29" s="622" t="s">
        <v>205</v>
      </c>
      <c r="D29" s="663">
        <v>0.04047927461139896</v>
      </c>
      <c r="E29" s="602">
        <v>16884</v>
      </c>
      <c r="F29" s="602">
        <v>80</v>
      </c>
      <c r="G29" s="602"/>
      <c r="H29" s="602"/>
      <c r="I29" s="602"/>
      <c r="J29" s="602">
        <v>40</v>
      </c>
      <c r="K29" s="602">
        <v>40</v>
      </c>
      <c r="L29" s="602"/>
      <c r="M29" s="602">
        <v>0</v>
      </c>
      <c r="N29" s="602"/>
      <c r="O29" s="602"/>
      <c r="P29" s="602"/>
      <c r="Q29" s="602"/>
      <c r="R29" s="602"/>
      <c r="S29" s="605">
        <v>20</v>
      </c>
      <c r="W29" s="605">
        <v>8</v>
      </c>
      <c r="X29" s="605">
        <v>12</v>
      </c>
      <c r="Y29" s="665"/>
      <c r="Z29" s="664"/>
      <c r="AA29" s="602"/>
      <c r="AB29" s="602"/>
      <c r="AC29" s="602"/>
      <c r="AD29" s="602"/>
      <c r="AE29" s="602"/>
      <c r="AF29" s="602"/>
    </row>
    <row r="30" spans="2:32" ht="12.75" customHeight="1">
      <c r="B30" s="623" t="s">
        <v>289</v>
      </c>
      <c r="C30" s="622" t="s">
        <v>206</v>
      </c>
      <c r="D30" s="663">
        <v>0.8864535829800911</v>
      </c>
      <c r="E30" s="602">
        <v>5067</v>
      </c>
      <c r="F30" s="602">
        <v>1765</v>
      </c>
      <c r="G30" s="602"/>
      <c r="H30" s="602">
        <v>275</v>
      </c>
      <c r="I30" s="602">
        <v>262</v>
      </c>
      <c r="J30" s="602">
        <v>627</v>
      </c>
      <c r="K30" s="602">
        <v>601</v>
      </c>
      <c r="L30" s="602"/>
      <c r="M30" s="602">
        <v>159</v>
      </c>
      <c r="N30" s="602"/>
      <c r="O30" s="602">
        <v>20</v>
      </c>
      <c r="P30" s="602">
        <v>17</v>
      </c>
      <c r="Q30" s="602">
        <v>83</v>
      </c>
      <c r="R30" s="602">
        <v>39</v>
      </c>
      <c r="S30" s="605">
        <v>219</v>
      </c>
      <c r="U30" s="605">
        <v>22</v>
      </c>
      <c r="V30" s="605">
        <v>25</v>
      </c>
      <c r="W30" s="605">
        <v>87</v>
      </c>
      <c r="X30" s="605">
        <v>85</v>
      </c>
      <c r="Y30" s="665"/>
      <c r="Z30" s="664"/>
      <c r="AA30" s="602"/>
      <c r="AB30" s="602"/>
      <c r="AC30" s="602"/>
      <c r="AD30" s="602"/>
      <c r="AE30" s="602"/>
      <c r="AF30" s="602"/>
    </row>
    <row r="31" spans="2:32" ht="12.75" customHeight="1">
      <c r="B31" s="623" t="s">
        <v>290</v>
      </c>
      <c r="C31" s="622" t="s">
        <v>207</v>
      </c>
      <c r="D31" s="663">
        <v>0.00816174241540937</v>
      </c>
      <c r="E31" s="602">
        <v>381</v>
      </c>
      <c r="F31" s="602">
        <v>7</v>
      </c>
      <c r="G31" s="602"/>
      <c r="H31" s="602">
        <v>2</v>
      </c>
      <c r="I31" s="602">
        <v>2</v>
      </c>
      <c r="J31" s="602">
        <v>3</v>
      </c>
      <c r="K31" s="602"/>
      <c r="L31" s="602"/>
      <c r="M31" s="602">
        <v>2</v>
      </c>
      <c r="N31" s="602"/>
      <c r="O31" s="602">
        <v>2</v>
      </c>
      <c r="P31" s="602"/>
      <c r="Q31" s="602"/>
      <c r="R31" s="602"/>
      <c r="S31" s="605">
        <v>2</v>
      </c>
      <c r="W31" s="605">
        <v>1</v>
      </c>
      <c r="X31" s="605">
        <v>1</v>
      </c>
      <c r="Y31" s="666"/>
      <c r="Z31" s="664"/>
      <c r="AA31" s="602"/>
      <c r="AB31" s="602"/>
      <c r="AC31" s="602"/>
      <c r="AD31" s="602"/>
      <c r="AE31" s="602"/>
      <c r="AF31" s="602"/>
    </row>
    <row r="32" spans="2:32" ht="10.5" customHeight="1">
      <c r="B32" s="623"/>
      <c r="C32" s="622"/>
      <c r="D32" s="663"/>
      <c r="F32" s="602"/>
      <c r="M32" s="602"/>
      <c r="Y32" s="662"/>
      <c r="AB32" s="602"/>
      <c r="AC32" s="602"/>
      <c r="AD32" s="602"/>
      <c r="AE32" s="602"/>
      <c r="AF32" s="602"/>
    </row>
    <row r="33" spans="2:32" ht="12.75" customHeight="1">
      <c r="B33" s="623" t="s">
        <v>291</v>
      </c>
      <c r="C33" s="622" t="s">
        <v>208</v>
      </c>
      <c r="D33" s="663">
        <v>0.9270327918805523</v>
      </c>
      <c r="E33" s="602">
        <v>1487</v>
      </c>
      <c r="F33" s="602">
        <v>791</v>
      </c>
      <c r="G33" s="602"/>
      <c r="H33" s="602">
        <v>195</v>
      </c>
      <c r="I33" s="602">
        <v>201</v>
      </c>
      <c r="J33" s="602">
        <v>166</v>
      </c>
      <c r="K33" s="602">
        <v>229</v>
      </c>
      <c r="L33" s="602">
        <v>148</v>
      </c>
      <c r="M33" s="602">
        <v>32</v>
      </c>
      <c r="N33" s="602"/>
      <c r="O33" s="602">
        <v>4</v>
      </c>
      <c r="P33" s="602">
        <v>11</v>
      </c>
      <c r="Q33" s="602">
        <v>5</v>
      </c>
      <c r="R33" s="602">
        <v>12</v>
      </c>
      <c r="S33" s="605">
        <v>156</v>
      </c>
      <c r="U33" s="605">
        <v>20</v>
      </c>
      <c r="V33" s="605">
        <v>33</v>
      </c>
      <c r="W33" s="605">
        <v>42</v>
      </c>
      <c r="X33" s="605">
        <v>61</v>
      </c>
      <c r="Y33" s="665"/>
      <c r="Z33" s="664"/>
      <c r="AA33" s="602"/>
      <c r="AB33" s="602"/>
      <c r="AC33" s="602"/>
      <c r="AD33" s="602"/>
      <c r="AE33" s="602"/>
      <c r="AF33" s="602"/>
    </row>
    <row r="34" spans="2:32" ht="12.75" customHeight="1">
      <c r="B34" s="623" t="s">
        <v>292</v>
      </c>
      <c r="C34" s="622" t="s">
        <v>209</v>
      </c>
      <c r="D34" s="663">
        <v>0.3412365587435419</v>
      </c>
      <c r="E34" s="602">
        <v>689</v>
      </c>
      <c r="F34" s="602">
        <v>463</v>
      </c>
      <c r="G34" s="602"/>
      <c r="H34" s="602">
        <v>29</v>
      </c>
      <c r="I34" s="602">
        <v>42</v>
      </c>
      <c r="J34" s="602">
        <v>204</v>
      </c>
      <c r="K34" s="602">
        <v>188</v>
      </c>
      <c r="L34" s="602"/>
      <c r="M34" s="602">
        <v>134</v>
      </c>
      <c r="N34" s="602"/>
      <c r="O34" s="602">
        <v>7</v>
      </c>
      <c r="P34" s="602">
        <v>14</v>
      </c>
      <c r="Q34" s="602">
        <v>42</v>
      </c>
      <c r="R34" s="602">
        <v>71</v>
      </c>
      <c r="S34" s="605">
        <v>146</v>
      </c>
      <c r="U34" s="605">
        <v>9</v>
      </c>
      <c r="V34" s="605">
        <v>10</v>
      </c>
      <c r="W34" s="605">
        <v>74</v>
      </c>
      <c r="X34" s="605">
        <v>53</v>
      </c>
      <c r="Y34" s="666"/>
      <c r="Z34" s="664"/>
      <c r="AA34" s="602"/>
      <c r="AB34" s="602"/>
      <c r="AC34" s="602"/>
      <c r="AD34" s="602"/>
      <c r="AE34" s="602"/>
      <c r="AF34" s="602"/>
    </row>
    <row r="35" spans="2:32" ht="12.75" customHeight="1">
      <c r="B35" s="623" t="s">
        <v>293</v>
      </c>
      <c r="C35" s="622" t="s">
        <v>210</v>
      </c>
      <c r="D35" s="663">
        <v>0.9499732715609409</v>
      </c>
      <c r="E35" s="602">
        <v>221</v>
      </c>
      <c r="F35" s="602">
        <v>853</v>
      </c>
      <c r="G35" s="602"/>
      <c r="H35" s="602">
        <v>94</v>
      </c>
      <c r="I35" s="602">
        <v>98</v>
      </c>
      <c r="J35" s="602">
        <v>387</v>
      </c>
      <c r="K35" s="602">
        <v>274</v>
      </c>
      <c r="L35" s="602"/>
      <c r="M35" s="602">
        <v>145</v>
      </c>
      <c r="N35" s="602"/>
      <c r="O35" s="602">
        <v>11</v>
      </c>
      <c r="P35" s="602">
        <v>29</v>
      </c>
      <c r="Q35" s="602">
        <v>55</v>
      </c>
      <c r="R35" s="602">
        <v>50</v>
      </c>
      <c r="S35" s="605">
        <v>295</v>
      </c>
      <c r="U35" s="605">
        <v>33</v>
      </c>
      <c r="V35" s="605">
        <v>34</v>
      </c>
      <c r="W35" s="605">
        <v>132</v>
      </c>
      <c r="X35" s="605">
        <v>96</v>
      </c>
      <c r="Y35" s="665"/>
      <c r="Z35" s="664"/>
      <c r="AA35" s="602"/>
      <c r="AB35" s="602"/>
      <c r="AC35" s="602"/>
      <c r="AD35" s="602"/>
      <c r="AE35" s="602"/>
      <c r="AF35" s="602"/>
    </row>
    <row r="36" spans="2:33" ht="10.5" customHeight="1">
      <c r="B36" s="621"/>
      <c r="C36" s="620"/>
      <c r="D36" s="663"/>
      <c r="Y36" s="662"/>
      <c r="AA36" s="602"/>
      <c r="AB36" s="602"/>
      <c r="AC36" s="602"/>
      <c r="AD36" s="602"/>
      <c r="AE36" s="602"/>
      <c r="AF36" s="602"/>
      <c r="AG36" s="661"/>
    </row>
    <row r="37" spans="2:32" ht="21.75" customHeight="1">
      <c r="B37" s="618" t="s">
        <v>168</v>
      </c>
      <c r="C37" s="660" t="s">
        <v>74</v>
      </c>
      <c r="D37" s="657">
        <v>0.7073997432842754</v>
      </c>
      <c r="E37" s="659">
        <v>60088</v>
      </c>
      <c r="F37" s="659">
        <v>26685</v>
      </c>
      <c r="G37" s="659">
        <v>0</v>
      </c>
      <c r="H37" s="659">
        <v>2165</v>
      </c>
      <c r="I37" s="659">
        <v>3859</v>
      </c>
      <c r="J37" s="659">
        <v>11285</v>
      </c>
      <c r="K37" s="659">
        <v>9376</v>
      </c>
      <c r="L37" s="616">
        <v>1083</v>
      </c>
      <c r="M37" s="616">
        <v>3078</v>
      </c>
      <c r="N37" s="616">
        <v>0</v>
      </c>
      <c r="O37" s="616">
        <v>172</v>
      </c>
      <c r="P37" s="616">
        <v>651</v>
      </c>
      <c r="Q37" s="616">
        <v>1337</v>
      </c>
      <c r="R37" s="616">
        <v>918</v>
      </c>
      <c r="S37" s="616">
        <v>8594</v>
      </c>
      <c r="T37" s="616">
        <v>0</v>
      </c>
      <c r="U37" s="616">
        <v>431</v>
      </c>
      <c r="V37" s="616">
        <v>1310</v>
      </c>
      <c r="W37" s="616">
        <v>3776</v>
      </c>
      <c r="X37" s="616">
        <v>3077</v>
      </c>
      <c r="Y37" s="658"/>
      <c r="AA37" s="619"/>
      <c r="AB37" s="619"/>
      <c r="AC37" s="619"/>
      <c r="AD37" s="619"/>
      <c r="AE37" s="619"/>
      <c r="AF37" s="619"/>
    </row>
    <row r="38" spans="2:32" ht="21.75" customHeight="1">
      <c r="B38" s="614" t="s">
        <v>680</v>
      </c>
      <c r="C38" s="613" t="s">
        <v>1338</v>
      </c>
      <c r="D38" s="657">
        <v>1.05</v>
      </c>
      <c r="E38" s="609"/>
      <c r="F38" s="609">
        <v>60088</v>
      </c>
      <c r="G38" s="609">
        <v>2</v>
      </c>
      <c r="H38" s="609">
        <v>5004</v>
      </c>
      <c r="I38" s="609">
        <v>8883</v>
      </c>
      <c r="J38" s="609">
        <v>24315</v>
      </c>
      <c r="K38" s="609">
        <v>21884</v>
      </c>
      <c r="L38" s="609"/>
      <c r="M38" s="609">
        <v>1083</v>
      </c>
      <c r="N38" s="609">
        <v>0</v>
      </c>
      <c r="O38" s="609">
        <v>28</v>
      </c>
      <c r="P38" s="609">
        <v>131</v>
      </c>
      <c r="Q38" s="609">
        <v>600</v>
      </c>
      <c r="R38" s="609">
        <v>324</v>
      </c>
      <c r="S38" s="609">
        <v>6505</v>
      </c>
      <c r="T38" s="609">
        <v>0</v>
      </c>
      <c r="U38" s="609">
        <v>526</v>
      </c>
      <c r="V38" s="609">
        <v>1138</v>
      </c>
      <c r="W38" s="609">
        <v>2467</v>
      </c>
      <c r="X38" s="609">
        <v>2374</v>
      </c>
      <c r="Y38" s="602"/>
      <c r="AA38" s="602"/>
      <c r="AB38" s="602"/>
      <c r="AC38" s="602"/>
      <c r="AD38" s="602"/>
      <c r="AE38" s="602"/>
      <c r="AF38" s="602"/>
    </row>
    <row r="39" spans="24:25" ht="10.5">
      <c r="X39" s="602"/>
      <c r="Y39" s="602"/>
    </row>
    <row r="40" spans="24:25" ht="10.5">
      <c r="X40" s="602"/>
      <c r="Y40" s="602"/>
    </row>
  </sheetData>
  <sheetProtection/>
  <mergeCells count="6">
    <mergeCell ref="N6:R6"/>
    <mergeCell ref="T6:X6"/>
    <mergeCell ref="G6:K6"/>
    <mergeCell ref="S5:X5"/>
    <mergeCell ref="F5:K5"/>
    <mergeCell ref="M5:R5"/>
  </mergeCells>
  <printOptions/>
  <pageMargins left="0.75" right="0.21" top="0.7" bottom="1" header="0.5" footer="0.5"/>
  <pageSetup horizontalDpi="600" verticalDpi="600" orientation="landscape" paperSize="9" r:id="rId1"/>
  <headerFooter alignWithMargins="0">
    <oddHeader>&amp;R&amp;"Arial Mon,Regular"&amp;8&amp;UÁ¿ëýã 9. Õºäºº àæ àõóé</oddHeader>
    <oddFooter>&amp;R&amp;"Arial Mon,Regular"&amp;18 32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P62" sqref="P62"/>
    </sheetView>
  </sheetViews>
  <sheetFormatPr defaultColWidth="9.00390625" defaultRowHeight="12.75"/>
  <cols>
    <col min="1" max="1" width="10.625" style="1010" customWidth="1"/>
    <col min="2" max="2" width="10.875" style="1010" customWidth="1"/>
    <col min="3" max="4" width="9.125" style="1010" customWidth="1"/>
    <col min="5" max="5" width="7.875" style="1010" customWidth="1"/>
    <col min="6" max="7" width="9.125" style="1010" customWidth="1"/>
    <col min="8" max="9" width="8.125" style="1010" customWidth="1"/>
    <col min="10" max="10" width="9.125" style="1010" customWidth="1"/>
    <col min="11" max="11" width="6.875" style="1010" customWidth="1"/>
    <col min="12" max="12" width="9.125" style="1010" customWidth="1"/>
    <col min="13" max="13" width="7.625" style="1010" customWidth="1"/>
    <col min="14" max="14" width="7.75390625" style="1010" customWidth="1"/>
    <col min="15" max="17" width="9.125" style="1010" customWidth="1"/>
    <col min="18" max="18" width="7.00390625" style="1010" customWidth="1"/>
    <col min="19" max="16384" width="9.125" style="1010" customWidth="1"/>
  </cols>
  <sheetData>
    <row r="1" spans="1:15" ht="9">
      <c r="A1" s="1011" t="s">
        <v>1707</v>
      </c>
      <c r="B1" s="1011"/>
      <c r="C1" s="1011"/>
      <c r="D1" s="1056" t="s">
        <v>1706</v>
      </c>
      <c r="E1" s="1038"/>
      <c r="F1" s="1011"/>
      <c r="G1" s="1055"/>
      <c r="H1" s="1055"/>
      <c r="I1" s="1055"/>
      <c r="J1" s="1055"/>
      <c r="K1" s="1011"/>
      <c r="L1" s="1011"/>
      <c r="M1" s="1011"/>
      <c r="N1" s="1011"/>
      <c r="O1" s="1011"/>
    </row>
    <row r="2" spans="1:15" ht="9">
      <c r="A2" s="1011"/>
      <c r="B2" s="1011"/>
      <c r="C2" s="1011"/>
      <c r="D2" s="1054" t="s">
        <v>1705</v>
      </c>
      <c r="E2" s="1038"/>
      <c r="F2" s="1011"/>
      <c r="G2" s="1011"/>
      <c r="H2" s="1011"/>
      <c r="I2" s="1011"/>
      <c r="J2" s="1011"/>
      <c r="K2" s="1011"/>
      <c r="L2" s="1011"/>
      <c r="M2" s="1011"/>
      <c r="N2" s="1011"/>
      <c r="O2" s="1011"/>
    </row>
    <row r="3" spans="1:15" ht="9">
      <c r="A3" s="1011"/>
      <c r="B3" s="1011"/>
      <c r="C3" s="1011"/>
      <c r="D3" s="1054"/>
      <c r="E3" s="1038"/>
      <c r="F3" s="1011"/>
      <c r="G3" s="1011"/>
      <c r="H3" s="1011"/>
      <c r="I3" s="1011"/>
      <c r="J3" s="1011"/>
      <c r="K3" s="1011"/>
      <c r="L3" s="1011"/>
      <c r="M3" s="1011"/>
      <c r="N3" s="1011"/>
      <c r="O3" s="1011"/>
    </row>
    <row r="4" spans="1:15" ht="9">
      <c r="A4" s="1011"/>
      <c r="B4" s="1011"/>
      <c r="C4" s="1011"/>
      <c r="D4" s="1011"/>
      <c r="E4" s="1038"/>
      <c r="F4" s="1011"/>
      <c r="G4" s="1011"/>
      <c r="H4" s="1011"/>
      <c r="I4" s="1011"/>
      <c r="J4" s="1011"/>
      <c r="L4" s="1344" t="s">
        <v>1704</v>
      </c>
      <c r="M4" s="1344"/>
      <c r="N4" s="1344"/>
      <c r="O4" s="1011"/>
    </row>
    <row r="5" spans="1:15" ht="9">
      <c r="A5" s="1037"/>
      <c r="B5" s="1053"/>
      <c r="C5" s="1339" t="s">
        <v>1703</v>
      </c>
      <c r="D5" s="1340"/>
      <c r="E5" s="1341"/>
      <c r="F5" s="1339" t="s">
        <v>1702</v>
      </c>
      <c r="G5" s="1340"/>
      <c r="H5" s="1341"/>
      <c r="I5" s="1339" t="s">
        <v>1701</v>
      </c>
      <c r="J5" s="1340"/>
      <c r="K5" s="1340"/>
      <c r="L5" s="1339" t="s">
        <v>1700</v>
      </c>
      <c r="M5" s="1340"/>
      <c r="N5" s="1341"/>
      <c r="O5" s="1011"/>
    </row>
    <row r="6" spans="1:15" ht="9">
      <c r="A6" s="1028" t="s">
        <v>1694</v>
      </c>
      <c r="B6" s="1052" t="s">
        <v>1693</v>
      </c>
      <c r="C6" s="1334" t="s">
        <v>1699</v>
      </c>
      <c r="D6" s="1335"/>
      <c r="E6" s="1342"/>
      <c r="F6" s="1334" t="s">
        <v>1698</v>
      </c>
      <c r="G6" s="1335"/>
      <c r="H6" s="1342"/>
      <c r="I6" s="1334" t="s">
        <v>1697</v>
      </c>
      <c r="J6" s="1335"/>
      <c r="K6" s="1335"/>
      <c r="L6" s="1334" t="s">
        <v>1696</v>
      </c>
      <c r="M6" s="1335"/>
      <c r="N6" s="1342"/>
      <c r="O6" s="1011"/>
    </row>
    <row r="7" spans="1:15" ht="9">
      <c r="A7" s="1028" t="s">
        <v>1695</v>
      </c>
      <c r="B7" s="1052" t="s">
        <v>1687</v>
      </c>
      <c r="C7" s="1035"/>
      <c r="D7" s="1034"/>
      <c r="E7" s="1051"/>
      <c r="F7" s="1035"/>
      <c r="G7" s="1034"/>
      <c r="H7" s="1034"/>
      <c r="I7" s="1035"/>
      <c r="J7" s="1034"/>
      <c r="K7" s="1050"/>
      <c r="L7" s="1343"/>
      <c r="M7" s="1344"/>
      <c r="N7" s="1345"/>
      <c r="O7" s="1011"/>
    </row>
    <row r="8" spans="1:15" ht="9">
      <c r="A8" s="1028" t="s">
        <v>1684</v>
      </c>
      <c r="B8" s="1049"/>
      <c r="C8" s="1030">
        <v>2013</v>
      </c>
      <c r="D8" s="1029">
        <v>2014</v>
      </c>
      <c r="E8" s="1029">
        <v>2014</v>
      </c>
      <c r="F8" s="1030">
        <v>2013</v>
      </c>
      <c r="G8" s="1029">
        <v>2014</v>
      </c>
      <c r="H8" s="1029">
        <v>2014</v>
      </c>
      <c r="I8" s="1030">
        <v>2013</v>
      </c>
      <c r="J8" s="1029">
        <v>2014</v>
      </c>
      <c r="K8" s="1029">
        <v>2014</v>
      </c>
      <c r="L8" s="1030">
        <v>2013</v>
      </c>
      <c r="M8" s="1029">
        <v>2014</v>
      </c>
      <c r="N8" s="1029">
        <v>2014</v>
      </c>
      <c r="O8" s="1011"/>
    </row>
    <row r="9" spans="1:15" ht="9">
      <c r="A9" s="1024"/>
      <c r="B9" s="1048"/>
      <c r="C9" s="1027" t="s">
        <v>1232</v>
      </c>
      <c r="D9" s="1027" t="s">
        <v>1683</v>
      </c>
      <c r="E9" s="1027" t="s">
        <v>1232</v>
      </c>
      <c r="F9" s="1027" t="s">
        <v>1232</v>
      </c>
      <c r="G9" s="1027" t="s">
        <v>1683</v>
      </c>
      <c r="H9" s="1027" t="s">
        <v>1232</v>
      </c>
      <c r="I9" s="1027" t="s">
        <v>1232</v>
      </c>
      <c r="J9" s="1027" t="s">
        <v>1683</v>
      </c>
      <c r="K9" s="1027" t="s">
        <v>1232</v>
      </c>
      <c r="L9" s="1027" t="s">
        <v>1232</v>
      </c>
      <c r="M9" s="1027" t="s">
        <v>1683</v>
      </c>
      <c r="N9" s="1027" t="s">
        <v>1232</v>
      </c>
      <c r="O9" s="1011"/>
    </row>
    <row r="10" spans="1:15" ht="9">
      <c r="A10" s="1025"/>
      <c r="B10" s="1047"/>
      <c r="C10" s="1025"/>
      <c r="D10" s="1026"/>
      <c r="E10" s="1026"/>
      <c r="F10" s="1025"/>
      <c r="G10" s="1026"/>
      <c r="H10" s="1026"/>
      <c r="I10" s="1025"/>
      <c r="J10" s="1046"/>
      <c r="K10" s="1046"/>
      <c r="L10" s="1025"/>
      <c r="M10" s="1045"/>
      <c r="N10" s="1044"/>
      <c r="O10" s="1011"/>
    </row>
    <row r="11" spans="1:15" ht="9">
      <c r="A11" s="1020" t="s">
        <v>38</v>
      </c>
      <c r="B11" s="1017" t="s">
        <v>1682</v>
      </c>
      <c r="C11" s="1012">
        <v>1.2</v>
      </c>
      <c r="D11" s="1012">
        <v>-6.9</v>
      </c>
      <c r="E11" s="1012">
        <v>4.2</v>
      </c>
      <c r="F11" s="1012">
        <v>19</v>
      </c>
      <c r="G11" s="1012">
        <v>12</v>
      </c>
      <c r="H11" s="1012">
        <v>17</v>
      </c>
      <c r="I11" s="1012">
        <v>-20</v>
      </c>
      <c r="J11" s="1012">
        <v>-30</v>
      </c>
      <c r="K11" s="1012">
        <v>-10</v>
      </c>
      <c r="L11" s="1012">
        <v>16.3</v>
      </c>
      <c r="M11" s="1043">
        <v>5</v>
      </c>
      <c r="N11" s="1043">
        <v>28.1</v>
      </c>
      <c r="O11" s="1011"/>
    </row>
    <row r="12" spans="1:15" ht="9">
      <c r="A12" s="1011" t="s">
        <v>478</v>
      </c>
      <c r="B12" s="1017" t="s">
        <v>1681</v>
      </c>
      <c r="C12" s="1012">
        <v>1.1</v>
      </c>
      <c r="D12" s="1012">
        <v>-8.5</v>
      </c>
      <c r="E12" s="1012">
        <v>2.8</v>
      </c>
      <c r="F12" s="1012">
        <v>18</v>
      </c>
      <c r="G12" s="1012">
        <v>9</v>
      </c>
      <c r="H12" s="1012">
        <v>16</v>
      </c>
      <c r="I12" s="1012">
        <v>-21</v>
      </c>
      <c r="J12" s="1012">
        <v>-31</v>
      </c>
      <c r="K12" s="1012">
        <v>-11</v>
      </c>
      <c r="L12" s="1012">
        <v>13</v>
      </c>
      <c r="M12" s="1042">
        <v>7.3</v>
      </c>
      <c r="N12" s="1042">
        <v>15.8</v>
      </c>
      <c r="O12" s="1011"/>
    </row>
    <row r="13" spans="1:15" ht="9">
      <c r="A13" s="1011" t="s">
        <v>39</v>
      </c>
      <c r="B13" s="1017" t="s">
        <v>1680</v>
      </c>
      <c r="C13" s="1012">
        <v>-0.2</v>
      </c>
      <c r="D13" s="1012">
        <v>-9.13</v>
      </c>
      <c r="E13" s="1012">
        <v>1.7</v>
      </c>
      <c r="F13" s="1012">
        <v>18</v>
      </c>
      <c r="G13" s="1012">
        <v>8</v>
      </c>
      <c r="H13" s="1012">
        <v>17</v>
      </c>
      <c r="I13" s="1012">
        <v>-20</v>
      </c>
      <c r="J13" s="1012">
        <v>-26</v>
      </c>
      <c r="K13" s="1012">
        <v>-1</v>
      </c>
      <c r="L13" s="1012">
        <v>9.6</v>
      </c>
      <c r="M13" s="1042">
        <v>5.3</v>
      </c>
      <c r="N13" s="1042">
        <v>23</v>
      </c>
      <c r="O13" s="1011"/>
    </row>
    <row r="14" spans="1:15" ht="9">
      <c r="A14" s="1011" t="s">
        <v>1539</v>
      </c>
      <c r="B14" s="1017" t="s">
        <v>1679</v>
      </c>
      <c r="C14" s="1012">
        <v>1.9</v>
      </c>
      <c r="D14" s="1012">
        <v>-7.1</v>
      </c>
      <c r="E14" s="1012">
        <v>4</v>
      </c>
      <c r="F14" s="1012">
        <v>19</v>
      </c>
      <c r="G14" s="1012">
        <v>11</v>
      </c>
      <c r="H14" s="1012">
        <v>18</v>
      </c>
      <c r="I14" s="1012">
        <v>-16</v>
      </c>
      <c r="J14" s="1012">
        <v>-30</v>
      </c>
      <c r="K14" s="1012">
        <v>-10</v>
      </c>
      <c r="L14" s="1012">
        <v>11.1</v>
      </c>
      <c r="M14" s="1042">
        <v>1.5</v>
      </c>
      <c r="N14" s="1042">
        <v>17.2</v>
      </c>
      <c r="O14" s="1011"/>
    </row>
    <row r="15" spans="1:15" ht="9">
      <c r="A15" s="1011" t="s">
        <v>560</v>
      </c>
      <c r="B15" s="1017" t="s">
        <v>1678</v>
      </c>
      <c r="C15" s="1012">
        <v>1.9</v>
      </c>
      <c r="D15" s="1012">
        <v>-4.5</v>
      </c>
      <c r="E15" s="1012">
        <v>5.2</v>
      </c>
      <c r="F15" s="1012">
        <v>22</v>
      </c>
      <c r="G15" s="1012">
        <v>14</v>
      </c>
      <c r="H15" s="1012">
        <v>22</v>
      </c>
      <c r="I15" s="1012">
        <v>-15</v>
      </c>
      <c r="J15" s="1012">
        <v>-22</v>
      </c>
      <c r="K15" s="1012">
        <v>-9</v>
      </c>
      <c r="L15" s="1012">
        <v>7.6</v>
      </c>
      <c r="M15" s="1042">
        <v>2.9</v>
      </c>
      <c r="N15" s="1042">
        <v>15.6</v>
      </c>
      <c r="O15" s="1011"/>
    </row>
    <row r="16" spans="1:15" ht="9">
      <c r="A16" s="1011" t="s">
        <v>430</v>
      </c>
      <c r="B16" s="1017" t="s">
        <v>1677</v>
      </c>
      <c r="C16" s="1012">
        <v>3.5</v>
      </c>
      <c r="D16" s="1012">
        <v>-4.7</v>
      </c>
      <c r="E16" s="1012">
        <v>4.7</v>
      </c>
      <c r="F16" s="1012">
        <v>15</v>
      </c>
      <c r="G16" s="1012">
        <v>8</v>
      </c>
      <c r="H16" s="1012">
        <v>18</v>
      </c>
      <c r="I16" s="1012">
        <v>-15</v>
      </c>
      <c r="J16" s="1012">
        <v>-22</v>
      </c>
      <c r="K16" s="1012">
        <v>-8</v>
      </c>
      <c r="L16" s="1012">
        <v>5.7</v>
      </c>
      <c r="M16" s="1042">
        <v>1.3</v>
      </c>
      <c r="N16" s="1042">
        <v>27.7</v>
      </c>
      <c r="O16" s="1011"/>
    </row>
    <row r="17" spans="1:15" ht="9">
      <c r="A17" s="1011" t="s">
        <v>16</v>
      </c>
      <c r="B17" s="1017" t="s">
        <v>1676</v>
      </c>
      <c r="C17" s="1012">
        <v>2.4</v>
      </c>
      <c r="D17" s="1012">
        <v>-3.9</v>
      </c>
      <c r="E17" s="1012">
        <v>6</v>
      </c>
      <c r="F17" s="1012">
        <v>19</v>
      </c>
      <c r="G17" s="1012">
        <v>15</v>
      </c>
      <c r="H17" s="1012">
        <v>20</v>
      </c>
      <c r="I17" s="1012">
        <v>-14</v>
      </c>
      <c r="J17" s="1012">
        <v>-21</v>
      </c>
      <c r="K17" s="1012">
        <v>-10</v>
      </c>
      <c r="L17" s="1012">
        <v>9.3</v>
      </c>
      <c r="M17" s="1042">
        <v>3.2</v>
      </c>
      <c r="N17" s="1042">
        <v>14.6</v>
      </c>
      <c r="O17" s="1011"/>
    </row>
    <row r="18" spans="1:15" ht="9">
      <c r="A18" s="1011" t="s">
        <v>17</v>
      </c>
      <c r="B18" s="1017" t="s">
        <v>1675</v>
      </c>
      <c r="C18" s="1012">
        <v>1.5</v>
      </c>
      <c r="D18" s="1012">
        <v>-4.9</v>
      </c>
      <c r="E18" s="1012">
        <v>4.9</v>
      </c>
      <c r="F18" s="1012">
        <v>20</v>
      </c>
      <c r="G18" s="1012">
        <v>14</v>
      </c>
      <c r="H18" s="1012">
        <v>20</v>
      </c>
      <c r="I18" s="1012">
        <v>-14</v>
      </c>
      <c r="J18" s="1012">
        <v>-22</v>
      </c>
      <c r="K18" s="1012">
        <v>-8</v>
      </c>
      <c r="L18" s="1012">
        <v>4.5</v>
      </c>
      <c r="M18" s="1042">
        <v>2.1</v>
      </c>
      <c r="N18" s="1042">
        <v>8.2</v>
      </c>
      <c r="O18" s="1011"/>
    </row>
    <row r="19" spans="1:15" ht="9">
      <c r="A19" s="1011" t="s">
        <v>18</v>
      </c>
      <c r="B19" s="1017" t="s">
        <v>1674</v>
      </c>
      <c r="C19" s="1012">
        <v>5.1</v>
      </c>
      <c r="D19" s="1012">
        <v>-3.9</v>
      </c>
      <c r="E19" s="1012">
        <v>7.7</v>
      </c>
      <c r="F19" s="1012">
        <v>22</v>
      </c>
      <c r="G19" s="1012">
        <v>15</v>
      </c>
      <c r="H19" s="1012">
        <v>23</v>
      </c>
      <c r="I19" s="1012">
        <v>-18</v>
      </c>
      <c r="J19" s="1012">
        <v>-23</v>
      </c>
      <c r="K19" s="1012">
        <v>-7</v>
      </c>
      <c r="L19" s="1012">
        <v>9.1</v>
      </c>
      <c r="M19" s="1042">
        <v>1.2</v>
      </c>
      <c r="N19" s="1042">
        <v>4.6</v>
      </c>
      <c r="O19" s="1011"/>
    </row>
    <row r="20" spans="1:15" ht="9">
      <c r="A20" s="1011" t="s">
        <v>404</v>
      </c>
      <c r="B20" s="1017" t="s">
        <v>1673</v>
      </c>
      <c r="C20" s="1012">
        <v>1.4</v>
      </c>
      <c r="D20" s="1012">
        <v>-2.9</v>
      </c>
      <c r="E20" s="1012">
        <v>7.8</v>
      </c>
      <c r="F20" s="1012">
        <v>22</v>
      </c>
      <c r="G20" s="1012">
        <v>15</v>
      </c>
      <c r="H20" s="1012">
        <v>22</v>
      </c>
      <c r="I20" s="1012">
        <v>-21</v>
      </c>
      <c r="J20" s="1012">
        <v>-25</v>
      </c>
      <c r="K20" s="1012">
        <v>-9</v>
      </c>
      <c r="L20" s="1012">
        <v>29.4</v>
      </c>
      <c r="M20" s="1042">
        <v>2.2</v>
      </c>
      <c r="N20" s="1042">
        <v>8.1</v>
      </c>
      <c r="O20" s="1011"/>
    </row>
    <row r="21" spans="1:15" ht="9">
      <c r="A21" s="1011" t="s">
        <v>19</v>
      </c>
      <c r="B21" s="1017" t="s">
        <v>1672</v>
      </c>
      <c r="C21" s="1012">
        <v>3.8</v>
      </c>
      <c r="D21" s="1012">
        <v>-3.1</v>
      </c>
      <c r="E21" s="1012">
        <v>7.5</v>
      </c>
      <c r="F21" s="1012">
        <v>21</v>
      </c>
      <c r="G21" s="1012">
        <v>15</v>
      </c>
      <c r="H21" s="1012">
        <v>23</v>
      </c>
      <c r="I21" s="1012">
        <v>-17</v>
      </c>
      <c r="J21" s="1012">
        <v>-24</v>
      </c>
      <c r="K21" s="1012">
        <v>-8</v>
      </c>
      <c r="L21" s="1012">
        <v>6.9</v>
      </c>
      <c r="M21" s="1042">
        <v>0.7</v>
      </c>
      <c r="N21" s="1042">
        <v>7.6</v>
      </c>
      <c r="O21" s="1011"/>
    </row>
    <row r="22" spans="1:15" ht="9">
      <c r="A22" s="1011" t="s">
        <v>20</v>
      </c>
      <c r="B22" s="1017" t="s">
        <v>1671</v>
      </c>
      <c r="C22" s="1012">
        <v>2.7</v>
      </c>
      <c r="D22" s="1012">
        <v>-3.9</v>
      </c>
      <c r="E22" s="1012">
        <v>8.8</v>
      </c>
      <c r="F22" s="1012">
        <v>21</v>
      </c>
      <c r="G22" s="1012">
        <v>14</v>
      </c>
      <c r="H22" s="1012">
        <v>23</v>
      </c>
      <c r="I22" s="1012">
        <v>-16</v>
      </c>
      <c r="J22" s="1012">
        <v>-29</v>
      </c>
      <c r="K22" s="1012">
        <v>-6</v>
      </c>
      <c r="L22" s="1012">
        <v>34.4</v>
      </c>
      <c r="M22" s="1042">
        <v>2.1</v>
      </c>
      <c r="N22" s="1042">
        <v>7.1</v>
      </c>
      <c r="O22" s="1011"/>
    </row>
    <row r="23" spans="1:15" ht="9">
      <c r="A23" s="1011" t="s">
        <v>34</v>
      </c>
      <c r="B23" s="1017" t="s">
        <v>1670</v>
      </c>
      <c r="C23" s="1012">
        <v>3.2</v>
      </c>
      <c r="D23" s="1012">
        <v>-2.9</v>
      </c>
      <c r="E23" s="1012">
        <v>7.7</v>
      </c>
      <c r="F23" s="1012">
        <v>21</v>
      </c>
      <c r="G23" s="1012">
        <v>13</v>
      </c>
      <c r="H23" s="1012">
        <v>21</v>
      </c>
      <c r="I23" s="1012">
        <v>-17</v>
      </c>
      <c r="J23" s="1012">
        <v>-20</v>
      </c>
      <c r="K23" s="1012">
        <v>-7</v>
      </c>
      <c r="L23" s="1012">
        <v>20</v>
      </c>
      <c r="M23" s="1042">
        <v>3.1</v>
      </c>
      <c r="N23" s="1042">
        <v>20.7</v>
      </c>
      <c r="O23" s="1011"/>
    </row>
    <row r="24" spans="1:15" ht="9">
      <c r="A24" s="1011" t="s">
        <v>35</v>
      </c>
      <c r="B24" s="1017" t="s">
        <v>1669</v>
      </c>
      <c r="C24" s="1012">
        <v>1.2</v>
      </c>
      <c r="D24" s="1012">
        <v>-5.3</v>
      </c>
      <c r="E24" s="1012">
        <v>6.1</v>
      </c>
      <c r="F24" s="1012">
        <v>21</v>
      </c>
      <c r="G24" s="1012">
        <v>13</v>
      </c>
      <c r="H24" s="1012">
        <v>21</v>
      </c>
      <c r="I24" s="1012">
        <v>-19</v>
      </c>
      <c r="J24" s="1012">
        <v>-23</v>
      </c>
      <c r="K24" s="1012">
        <v>-8</v>
      </c>
      <c r="L24" s="1012">
        <v>18.7</v>
      </c>
      <c r="M24" s="1042">
        <v>8.9</v>
      </c>
      <c r="N24" s="1042">
        <v>18.7</v>
      </c>
      <c r="O24" s="1011"/>
    </row>
    <row r="25" spans="1:15" ht="9">
      <c r="A25" s="1011" t="s">
        <v>21</v>
      </c>
      <c r="B25" s="1017" t="s">
        <v>1668</v>
      </c>
      <c r="C25" s="1038">
        <v>1.4</v>
      </c>
      <c r="D25" s="1012">
        <v>-6.6</v>
      </c>
      <c r="E25" s="1012">
        <v>4.9</v>
      </c>
      <c r="F25" s="1038">
        <v>20</v>
      </c>
      <c r="G25" s="1012">
        <v>15</v>
      </c>
      <c r="H25" s="1012">
        <v>18</v>
      </c>
      <c r="I25" s="1038">
        <v>-21</v>
      </c>
      <c r="J25" s="1012">
        <v>-29</v>
      </c>
      <c r="K25" s="1012">
        <v>-12</v>
      </c>
      <c r="L25" s="1012">
        <v>27.7</v>
      </c>
      <c r="M25" s="1042">
        <v>4.4</v>
      </c>
      <c r="N25" s="1042">
        <v>26.4</v>
      </c>
      <c r="O25" s="1011"/>
    </row>
    <row r="26" spans="1:15" ht="9">
      <c r="A26" s="1011" t="s">
        <v>36</v>
      </c>
      <c r="B26" s="1017" t="s">
        <v>1667</v>
      </c>
      <c r="C26" s="1038">
        <v>2.2</v>
      </c>
      <c r="D26" s="1012">
        <v>-4.1</v>
      </c>
      <c r="E26" s="1012">
        <v>5.9</v>
      </c>
      <c r="F26" s="1038">
        <v>21</v>
      </c>
      <c r="G26" s="1012">
        <v>13</v>
      </c>
      <c r="H26" s="1012">
        <v>21</v>
      </c>
      <c r="I26" s="1038">
        <v>-16</v>
      </c>
      <c r="J26" s="1012">
        <v>-22</v>
      </c>
      <c r="K26" s="1012">
        <v>-7</v>
      </c>
      <c r="L26" s="1038">
        <v>21.7</v>
      </c>
      <c r="M26" s="1042">
        <v>5.7</v>
      </c>
      <c r="N26" s="1042">
        <v>14.1</v>
      </c>
      <c r="O26" s="1011"/>
    </row>
    <row r="27" spans="1:15" ht="9">
      <c r="A27" s="1013" t="s">
        <v>22</v>
      </c>
      <c r="B27" s="1015" t="s">
        <v>1666</v>
      </c>
      <c r="C27" s="1041">
        <v>-0.7</v>
      </c>
      <c r="D27" s="1041">
        <v>-8.7</v>
      </c>
      <c r="E27" s="1041">
        <v>2.7</v>
      </c>
      <c r="F27" s="1041">
        <v>19</v>
      </c>
      <c r="G27" s="1041">
        <v>12</v>
      </c>
      <c r="H27" s="1041">
        <v>15</v>
      </c>
      <c r="I27" s="1041">
        <v>-23</v>
      </c>
      <c r="J27" s="1041">
        <v>-29</v>
      </c>
      <c r="K27" s="1041">
        <v>-15</v>
      </c>
      <c r="L27" s="1041">
        <v>1.4</v>
      </c>
      <c r="M27" s="1040">
        <v>7.6</v>
      </c>
      <c r="N27" s="1040">
        <v>24</v>
      </c>
      <c r="O27" s="1011"/>
    </row>
    <row r="28" spans="1:15" ht="9">
      <c r="A28" s="1011"/>
      <c r="B28" s="1011"/>
      <c r="C28" s="1011"/>
      <c r="F28" s="1011"/>
      <c r="G28" s="1011"/>
      <c r="I28" s="1039"/>
      <c r="J28" s="1038"/>
      <c r="K28" s="1038"/>
      <c r="L28" s="1011"/>
      <c r="O28" s="1011"/>
    </row>
    <row r="29" spans="1:14" ht="9">
      <c r="A29" s="1011"/>
      <c r="B29" s="1013"/>
      <c r="C29" s="1011"/>
      <c r="D29" s="1011"/>
      <c r="E29" s="1038"/>
      <c r="F29" s="1011"/>
      <c r="G29" s="1011"/>
      <c r="H29" s="1011"/>
      <c r="I29" s="1011"/>
      <c r="J29" s="1011"/>
      <c r="K29" s="1011"/>
      <c r="L29" s="1011"/>
      <c r="M29" s="1011"/>
      <c r="N29" s="1011"/>
    </row>
    <row r="30" spans="1:14" ht="9">
      <c r="A30" s="1037" t="s">
        <v>1694</v>
      </c>
      <c r="B30" s="1036" t="s">
        <v>1693</v>
      </c>
      <c r="C30" s="1339" t="s">
        <v>1692</v>
      </c>
      <c r="D30" s="1340"/>
      <c r="E30" s="1341"/>
      <c r="F30" s="1339" t="s">
        <v>1691</v>
      </c>
      <c r="G30" s="1340"/>
      <c r="H30" s="1341"/>
      <c r="I30" s="1339" t="s">
        <v>1690</v>
      </c>
      <c r="J30" s="1340"/>
      <c r="K30" s="1340"/>
      <c r="L30" s="1339" t="s">
        <v>1689</v>
      </c>
      <c r="M30" s="1340"/>
      <c r="N30" s="1340"/>
    </row>
    <row r="31" spans="1:14" ht="9">
      <c r="A31" s="1028" t="s">
        <v>1688</v>
      </c>
      <c r="B31" s="1036" t="s">
        <v>1687</v>
      </c>
      <c r="C31" s="1336"/>
      <c r="D31" s="1337"/>
      <c r="E31" s="1338"/>
      <c r="F31" s="1336" t="s">
        <v>1686</v>
      </c>
      <c r="G31" s="1337"/>
      <c r="H31" s="1338"/>
      <c r="I31" s="1336" t="s">
        <v>1685</v>
      </c>
      <c r="J31" s="1337"/>
      <c r="K31" s="1337"/>
      <c r="L31" s="1033"/>
      <c r="M31" s="1032"/>
      <c r="N31" s="1031"/>
    </row>
    <row r="32" spans="1:18" ht="9">
      <c r="A32" s="1028" t="s">
        <v>1684</v>
      </c>
      <c r="B32" s="1024"/>
      <c r="C32" s="1030">
        <v>2013</v>
      </c>
      <c r="D32" s="1029">
        <v>2014</v>
      </c>
      <c r="E32" s="1029">
        <v>2014</v>
      </c>
      <c r="F32" s="1030">
        <v>2013</v>
      </c>
      <c r="G32" s="1029">
        <v>2014</v>
      </c>
      <c r="H32" s="1029">
        <v>2014</v>
      </c>
      <c r="I32" s="1030">
        <v>2013</v>
      </c>
      <c r="J32" s="1029">
        <v>2014</v>
      </c>
      <c r="K32" s="1029">
        <v>2014</v>
      </c>
      <c r="L32" s="1030">
        <v>2013</v>
      </c>
      <c r="M32" s="1029">
        <v>2014</v>
      </c>
      <c r="N32" s="1029">
        <v>2014</v>
      </c>
      <c r="O32" s="1018"/>
      <c r="Q32" s="1018"/>
      <c r="R32" s="1018"/>
    </row>
    <row r="33" spans="1:18" ht="9">
      <c r="A33" s="1028"/>
      <c r="B33" s="1028"/>
      <c r="C33" s="1027" t="s">
        <v>1232</v>
      </c>
      <c r="D33" s="1027" t="s">
        <v>1683</v>
      </c>
      <c r="E33" s="1027" t="s">
        <v>1232</v>
      </c>
      <c r="F33" s="1027" t="s">
        <v>1232</v>
      </c>
      <c r="G33" s="1027" t="s">
        <v>1683</v>
      </c>
      <c r="H33" s="1027" t="s">
        <v>1232</v>
      </c>
      <c r="I33" s="1027" t="s">
        <v>1232</v>
      </c>
      <c r="J33" s="1027" t="s">
        <v>1683</v>
      </c>
      <c r="K33" s="1027" t="s">
        <v>1232</v>
      </c>
      <c r="L33" s="1027" t="s">
        <v>1232</v>
      </c>
      <c r="M33" s="1027" t="s">
        <v>1683</v>
      </c>
      <c r="N33" s="1027" t="s">
        <v>1232</v>
      </c>
      <c r="Q33" s="1018"/>
      <c r="R33" s="1018"/>
    </row>
    <row r="34" spans="1:18" ht="9">
      <c r="A34" s="1024"/>
      <c r="B34" s="1025"/>
      <c r="C34" s="1025"/>
      <c r="D34" s="1026"/>
      <c r="E34" s="1026"/>
      <c r="F34" s="1025"/>
      <c r="G34" s="1026"/>
      <c r="H34" s="1026"/>
      <c r="I34" s="1025"/>
      <c r="J34" s="1024"/>
      <c r="K34" s="1024"/>
      <c r="L34" s="1022"/>
      <c r="M34" s="1023"/>
      <c r="N34" s="1022"/>
      <c r="Q34" s="1018"/>
      <c r="R34" s="1018"/>
    </row>
    <row r="35" spans="1:18" ht="9">
      <c r="A35" s="1020" t="s">
        <v>38</v>
      </c>
      <c r="B35" s="1021" t="s">
        <v>1682</v>
      </c>
      <c r="C35" s="1010">
        <v>10</v>
      </c>
      <c r="D35" s="1016">
        <v>5</v>
      </c>
      <c r="E35" s="1016">
        <v>8</v>
      </c>
      <c r="F35" s="1010">
        <v>10</v>
      </c>
      <c r="G35" s="1010">
        <v>14</v>
      </c>
      <c r="H35" s="1010">
        <v>14</v>
      </c>
      <c r="I35" s="1010">
        <v>2</v>
      </c>
      <c r="J35" s="1020">
        <v>3</v>
      </c>
      <c r="K35" s="1020">
        <v>8</v>
      </c>
      <c r="L35" s="1010">
        <v>1</v>
      </c>
      <c r="M35" s="1020"/>
      <c r="N35" s="1020">
        <v>1</v>
      </c>
      <c r="P35" s="1019"/>
      <c r="Q35" s="1018"/>
      <c r="R35" s="1018"/>
    </row>
    <row r="36" spans="1:18" ht="9">
      <c r="A36" s="1011" t="s">
        <v>478</v>
      </c>
      <c r="B36" s="1017" t="s">
        <v>1681</v>
      </c>
      <c r="C36" s="1010">
        <v>11</v>
      </c>
      <c r="D36" s="1016">
        <v>3</v>
      </c>
      <c r="E36" s="1016">
        <v>5</v>
      </c>
      <c r="F36" s="1010">
        <v>9</v>
      </c>
      <c r="G36" s="1010">
        <v>9</v>
      </c>
      <c r="H36" s="1010">
        <v>9</v>
      </c>
      <c r="J36" s="1011"/>
      <c r="K36" s="1011"/>
      <c r="L36" s="1010">
        <v>0</v>
      </c>
      <c r="M36" s="1011"/>
      <c r="N36" s="1011"/>
      <c r="P36" s="1019"/>
      <c r="Q36" s="1018"/>
      <c r="R36" s="1018"/>
    </row>
    <row r="37" spans="1:18" ht="9">
      <c r="A37" s="1011" t="s">
        <v>39</v>
      </c>
      <c r="B37" s="1017" t="s">
        <v>1680</v>
      </c>
      <c r="C37" s="1010">
        <v>12</v>
      </c>
      <c r="D37" s="1016">
        <v>7</v>
      </c>
      <c r="E37" s="1016">
        <v>6</v>
      </c>
      <c r="F37" s="1010">
        <v>14</v>
      </c>
      <c r="G37" s="1010">
        <v>14</v>
      </c>
      <c r="H37" s="1010">
        <v>12</v>
      </c>
      <c r="I37" s="1010">
        <v>5</v>
      </c>
      <c r="J37" s="1011">
        <v>1</v>
      </c>
      <c r="K37" s="1011">
        <v>6</v>
      </c>
      <c r="L37" s="1010">
        <v>1</v>
      </c>
      <c r="M37" s="1011">
        <v>1</v>
      </c>
      <c r="N37" s="1011">
        <v>2</v>
      </c>
      <c r="Q37" s="1018"/>
      <c r="R37" s="1018"/>
    </row>
    <row r="38" spans="1:18" ht="9">
      <c r="A38" s="1011" t="s">
        <v>1539</v>
      </c>
      <c r="B38" s="1017" t="s">
        <v>1679</v>
      </c>
      <c r="C38" s="1010">
        <v>12</v>
      </c>
      <c r="D38" s="1016">
        <v>6</v>
      </c>
      <c r="E38" s="1016">
        <v>9</v>
      </c>
      <c r="F38" s="1010">
        <v>9</v>
      </c>
      <c r="G38" s="1010">
        <v>14</v>
      </c>
      <c r="H38" s="1010">
        <v>12</v>
      </c>
      <c r="J38" s="1011">
        <v>2</v>
      </c>
      <c r="K38" s="1011">
        <v>2</v>
      </c>
      <c r="L38" s="1010">
        <v>0</v>
      </c>
      <c r="M38" s="1011"/>
      <c r="N38" s="1011">
        <v>0</v>
      </c>
      <c r="Q38" s="1018"/>
      <c r="R38" s="1018"/>
    </row>
    <row r="39" spans="1:18" ht="9">
      <c r="A39" s="1011" t="s">
        <v>560</v>
      </c>
      <c r="B39" s="1017" t="s">
        <v>1678</v>
      </c>
      <c r="C39" s="1010">
        <v>8</v>
      </c>
      <c r="D39" s="1016">
        <v>3</v>
      </c>
      <c r="E39" s="1016">
        <v>8</v>
      </c>
      <c r="F39" s="1010">
        <v>16</v>
      </c>
      <c r="G39" s="1010">
        <v>20</v>
      </c>
      <c r="H39" s="1010">
        <v>18</v>
      </c>
      <c r="I39" s="1010">
        <v>10</v>
      </c>
      <c r="J39" s="1011">
        <v>12</v>
      </c>
      <c r="K39" s="1011">
        <v>6</v>
      </c>
      <c r="M39" s="1011">
        <v>1</v>
      </c>
      <c r="N39" s="1011">
        <v>1</v>
      </c>
      <c r="Q39" s="1018"/>
      <c r="R39" s="1018"/>
    </row>
    <row r="40" spans="1:18" ht="9">
      <c r="A40" s="1011" t="s">
        <v>430</v>
      </c>
      <c r="B40" s="1017" t="s">
        <v>1677</v>
      </c>
      <c r="C40" s="1010">
        <v>6</v>
      </c>
      <c r="D40" s="1016">
        <v>3</v>
      </c>
      <c r="E40" s="1016">
        <v>7</v>
      </c>
      <c r="F40" s="1010">
        <v>5</v>
      </c>
      <c r="G40" s="1010">
        <v>7</v>
      </c>
      <c r="H40" s="1010">
        <v>12</v>
      </c>
      <c r="J40" s="1011"/>
      <c r="K40" s="1011">
        <v>1</v>
      </c>
      <c r="L40" s="1010">
        <v>1</v>
      </c>
      <c r="M40" s="1011">
        <v>1</v>
      </c>
      <c r="N40" s="1011">
        <v>1</v>
      </c>
      <c r="P40" s="1019"/>
      <c r="Q40" s="1018"/>
      <c r="R40" s="1018"/>
    </row>
    <row r="41" spans="1:18" ht="9">
      <c r="A41" s="1011" t="s">
        <v>16</v>
      </c>
      <c r="B41" s="1017" t="s">
        <v>1676</v>
      </c>
      <c r="C41" s="1010">
        <v>9</v>
      </c>
      <c r="D41" s="1016">
        <v>2</v>
      </c>
      <c r="E41" s="1016">
        <v>9</v>
      </c>
      <c r="F41" s="1010">
        <v>16</v>
      </c>
      <c r="G41" s="1010">
        <v>14</v>
      </c>
      <c r="H41" s="1010">
        <v>12</v>
      </c>
      <c r="I41" s="1010">
        <v>4</v>
      </c>
      <c r="J41" s="1011">
        <v>1</v>
      </c>
      <c r="K41" s="1011">
        <v>1</v>
      </c>
      <c r="L41" s="1010">
        <v>1</v>
      </c>
      <c r="M41" s="1011">
        <v>1</v>
      </c>
      <c r="N41" s="1011">
        <v>2</v>
      </c>
      <c r="Q41" s="1018"/>
      <c r="R41" s="1018"/>
    </row>
    <row r="42" spans="1:18" ht="9">
      <c r="A42" s="1011" t="s">
        <v>17</v>
      </c>
      <c r="B42" s="1017" t="s">
        <v>1675</v>
      </c>
      <c r="C42" s="1010">
        <v>7</v>
      </c>
      <c r="D42" s="1016">
        <v>3</v>
      </c>
      <c r="E42" s="1016">
        <v>6</v>
      </c>
      <c r="F42" s="1010">
        <v>12</v>
      </c>
      <c r="G42" s="1010">
        <v>16</v>
      </c>
      <c r="H42" s="1010">
        <v>14</v>
      </c>
      <c r="I42" s="1010">
        <v>2</v>
      </c>
      <c r="J42" s="1011">
        <v>2</v>
      </c>
      <c r="K42" s="1011">
        <v>2</v>
      </c>
      <c r="L42" s="1010">
        <v>1</v>
      </c>
      <c r="M42" s="1011">
        <v>1</v>
      </c>
      <c r="N42" s="1011">
        <v>2</v>
      </c>
      <c r="Q42" s="1018"/>
      <c r="R42" s="1018"/>
    </row>
    <row r="43" spans="1:14" ht="9">
      <c r="A43" s="1011" t="s">
        <v>18</v>
      </c>
      <c r="B43" s="1017" t="s">
        <v>1674</v>
      </c>
      <c r="C43" s="1010">
        <v>6</v>
      </c>
      <c r="D43" s="1016">
        <v>2</v>
      </c>
      <c r="E43" s="1016">
        <v>6</v>
      </c>
      <c r="F43" s="1010">
        <v>22</v>
      </c>
      <c r="G43" s="1010">
        <v>18</v>
      </c>
      <c r="H43" s="1010">
        <v>11</v>
      </c>
      <c r="I43" s="1010">
        <v>2</v>
      </c>
      <c r="J43" s="1011">
        <v>1</v>
      </c>
      <c r="K43" s="1011">
        <v>1</v>
      </c>
      <c r="L43" s="1010">
        <v>1</v>
      </c>
      <c r="M43" s="1011">
        <v>1</v>
      </c>
      <c r="N43" s="1011">
        <v>3</v>
      </c>
    </row>
    <row r="44" spans="1:14" ht="9">
      <c r="A44" s="1011" t="s">
        <v>404</v>
      </c>
      <c r="B44" s="1017" t="s">
        <v>1673</v>
      </c>
      <c r="C44" s="1010">
        <v>8</v>
      </c>
      <c r="D44" s="1016">
        <v>2</v>
      </c>
      <c r="E44" s="1016">
        <v>4</v>
      </c>
      <c r="F44" s="1010">
        <v>16</v>
      </c>
      <c r="G44" s="1010">
        <v>17</v>
      </c>
      <c r="H44" s="1010">
        <v>14</v>
      </c>
      <c r="I44" s="1010">
        <v>4</v>
      </c>
      <c r="J44" s="1011">
        <v>2</v>
      </c>
      <c r="K44" s="1011">
        <v>4</v>
      </c>
      <c r="L44" s="1010">
        <v>1</v>
      </c>
      <c r="M44" s="1011">
        <v>1</v>
      </c>
      <c r="N44" s="1011">
        <v>1</v>
      </c>
    </row>
    <row r="45" spans="1:14" ht="9">
      <c r="A45" s="1011" t="s">
        <v>19</v>
      </c>
      <c r="B45" s="1017" t="s">
        <v>1672</v>
      </c>
      <c r="C45" s="1010">
        <v>10</v>
      </c>
      <c r="D45" s="1016">
        <v>2</v>
      </c>
      <c r="E45" s="1016">
        <v>6</v>
      </c>
      <c r="F45" s="1010">
        <v>14</v>
      </c>
      <c r="G45" s="1010">
        <v>16</v>
      </c>
      <c r="H45" s="1010">
        <v>12</v>
      </c>
      <c r="I45" s="1010">
        <v>2</v>
      </c>
      <c r="J45" s="1011">
        <v>1</v>
      </c>
      <c r="K45" s="1011">
        <v>3</v>
      </c>
      <c r="M45" s="1011">
        <v>5</v>
      </c>
      <c r="N45" s="1011">
        <v>1</v>
      </c>
    </row>
    <row r="46" spans="1:14" ht="9">
      <c r="A46" s="1011" t="s">
        <v>20</v>
      </c>
      <c r="B46" s="1017" t="s">
        <v>1671</v>
      </c>
      <c r="C46" s="1010">
        <v>9</v>
      </c>
      <c r="D46" s="1016">
        <v>4</v>
      </c>
      <c r="E46" s="1016">
        <v>4</v>
      </c>
      <c r="F46" s="1010">
        <v>9</v>
      </c>
      <c r="G46" s="1010">
        <v>10</v>
      </c>
      <c r="H46" s="1010">
        <v>12</v>
      </c>
      <c r="J46" s="1011">
        <v>1</v>
      </c>
      <c r="K46" s="1011">
        <v>1</v>
      </c>
      <c r="L46" s="1010">
        <v>0</v>
      </c>
      <c r="M46" s="1011">
        <v>1</v>
      </c>
      <c r="N46" s="1011">
        <v>1</v>
      </c>
    </row>
    <row r="47" spans="1:14" ht="9">
      <c r="A47" s="1011" t="s">
        <v>34</v>
      </c>
      <c r="B47" s="1017" t="s">
        <v>1670</v>
      </c>
      <c r="C47" s="1010">
        <v>12</v>
      </c>
      <c r="D47" s="1016">
        <v>2</v>
      </c>
      <c r="E47" s="1016">
        <v>8</v>
      </c>
      <c r="F47" s="1010">
        <v>12</v>
      </c>
      <c r="G47" s="1010">
        <v>16</v>
      </c>
      <c r="H47" s="1010">
        <v>16</v>
      </c>
      <c r="I47" s="1010">
        <v>2</v>
      </c>
      <c r="J47" s="1011">
        <v>2</v>
      </c>
      <c r="K47" s="1011">
        <v>2</v>
      </c>
      <c r="L47" s="1010">
        <v>1</v>
      </c>
      <c r="M47" s="1011">
        <v>2</v>
      </c>
      <c r="N47" s="1011">
        <v>3</v>
      </c>
    </row>
    <row r="48" spans="1:14" ht="9">
      <c r="A48" s="1011" t="s">
        <v>35</v>
      </c>
      <c r="B48" s="1017" t="s">
        <v>1669</v>
      </c>
      <c r="C48" s="1016">
        <v>14</v>
      </c>
      <c r="D48" s="1016">
        <v>3</v>
      </c>
      <c r="E48" s="1016">
        <v>10</v>
      </c>
      <c r="F48" s="1010">
        <v>22</v>
      </c>
      <c r="G48" s="1010">
        <v>25</v>
      </c>
      <c r="H48" s="1010">
        <v>18</v>
      </c>
      <c r="I48" s="1010">
        <v>15</v>
      </c>
      <c r="J48" s="1011">
        <v>7</v>
      </c>
      <c r="K48" s="1011">
        <v>16</v>
      </c>
      <c r="L48" s="1010">
        <v>2</v>
      </c>
      <c r="M48" s="1011">
        <v>1</v>
      </c>
      <c r="N48" s="1011">
        <v>3</v>
      </c>
    </row>
    <row r="49" spans="1:15" ht="9">
      <c r="A49" s="1011" t="s">
        <v>21</v>
      </c>
      <c r="B49" s="1017" t="s">
        <v>1668</v>
      </c>
      <c r="C49" s="1010">
        <v>10</v>
      </c>
      <c r="D49" s="1016">
        <v>3</v>
      </c>
      <c r="E49" s="1016">
        <v>7</v>
      </c>
      <c r="F49" s="1010">
        <v>12</v>
      </c>
      <c r="G49" s="1010">
        <v>18</v>
      </c>
      <c r="H49" s="1010">
        <v>10</v>
      </c>
      <c r="I49" s="1010">
        <v>6</v>
      </c>
      <c r="J49" s="1011">
        <v>1</v>
      </c>
      <c r="K49" s="1011">
        <v>1</v>
      </c>
      <c r="L49" s="1010">
        <v>2</v>
      </c>
      <c r="M49" s="1011">
        <v>2</v>
      </c>
      <c r="N49" s="1011">
        <v>3</v>
      </c>
      <c r="O49" s="1011"/>
    </row>
    <row r="50" spans="1:15" ht="9">
      <c r="A50" s="1011" t="s">
        <v>36</v>
      </c>
      <c r="B50" s="1017" t="s">
        <v>1667</v>
      </c>
      <c r="C50" s="1010">
        <v>17</v>
      </c>
      <c r="D50" s="1016">
        <v>6</v>
      </c>
      <c r="E50" s="1016">
        <v>14</v>
      </c>
      <c r="F50" s="1011">
        <v>19</v>
      </c>
      <c r="G50" s="1011">
        <v>18</v>
      </c>
      <c r="H50" s="1011">
        <v>18</v>
      </c>
      <c r="I50" s="1010">
        <v>21</v>
      </c>
      <c r="J50" s="1011">
        <v>5</v>
      </c>
      <c r="K50" s="1011">
        <v>6</v>
      </c>
      <c r="L50" s="1010">
        <v>1</v>
      </c>
      <c r="M50" s="1011">
        <v>2</v>
      </c>
      <c r="N50" s="1011">
        <v>4</v>
      </c>
      <c r="O50" s="1011"/>
    </row>
    <row r="51" spans="1:15" ht="9">
      <c r="A51" s="1013" t="s">
        <v>22</v>
      </c>
      <c r="B51" s="1015" t="s">
        <v>1666</v>
      </c>
      <c r="C51" s="1013">
        <v>2</v>
      </c>
      <c r="D51" s="1014">
        <v>4</v>
      </c>
      <c r="E51" s="1014">
        <v>7</v>
      </c>
      <c r="F51" s="1013">
        <v>9</v>
      </c>
      <c r="G51" s="1013">
        <v>5</v>
      </c>
      <c r="H51" s="1013">
        <v>7</v>
      </c>
      <c r="I51" s="1013"/>
      <c r="J51" s="1013"/>
      <c r="K51" s="1013"/>
      <c r="L51" s="1013"/>
      <c r="M51" s="1013"/>
      <c r="N51" s="1013">
        <v>1</v>
      </c>
      <c r="O51" s="1011"/>
    </row>
    <row r="52" spans="5:15" ht="9">
      <c r="E52" s="1012"/>
      <c r="O52" s="1011"/>
    </row>
    <row r="53" spans="5:15" ht="9">
      <c r="E53" s="1012"/>
      <c r="O53" s="1011"/>
    </row>
    <row r="54" spans="5:15" ht="9">
      <c r="E54" s="1012"/>
      <c r="O54" s="1011"/>
    </row>
    <row r="55" spans="5:15" ht="9">
      <c r="E55" s="1012"/>
      <c r="O55" s="1011"/>
    </row>
  </sheetData>
  <sheetProtection/>
  <mergeCells count="17">
    <mergeCell ref="L6:N6"/>
    <mergeCell ref="L30:N30"/>
    <mergeCell ref="L7:N7"/>
    <mergeCell ref="L4:N4"/>
    <mergeCell ref="C5:E5"/>
    <mergeCell ref="F5:H5"/>
    <mergeCell ref="I5:K5"/>
    <mergeCell ref="L5:N5"/>
    <mergeCell ref="C6:E6"/>
    <mergeCell ref="F6:H6"/>
    <mergeCell ref="I6:K6"/>
    <mergeCell ref="C31:E31"/>
    <mergeCell ref="F31:H31"/>
    <mergeCell ref="I31:K31"/>
    <mergeCell ref="C30:E30"/>
    <mergeCell ref="F30:H30"/>
    <mergeCell ref="I30:K30"/>
  </mergeCells>
  <printOptions/>
  <pageMargins left="0.6" right="0.6" top="0.53" bottom="0.73" header="0.3" footer="0.3"/>
  <pageSetup horizontalDpi="600" verticalDpi="600" orientation="landscape" r:id="rId1"/>
  <headerFooter>
    <oddHeader>&amp;R&amp;"Arial Mon,Regular"&amp;8&amp;UБүлэг 14.Цаг уур</oddHeader>
    <oddFooter>&amp;R&amp;18 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K88"/>
  <sheetViews>
    <sheetView zoomScalePageLayoutView="0" workbookViewId="0" topLeftCell="A13">
      <selection activeCell="A5" sqref="A5:L88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7" customWidth="1"/>
    <col min="33" max="33" width="33.25390625" style="57" customWidth="1"/>
    <col min="34" max="16384" width="9.125" style="57" customWidth="1"/>
  </cols>
  <sheetData>
    <row r="1" ht="6.75" customHeight="1"/>
    <row r="2" spans="6:37" ht="12.75">
      <c r="F2" s="193" t="s">
        <v>29</v>
      </c>
      <c r="G2" s="169"/>
      <c r="H2" s="171"/>
      <c r="I2" s="171"/>
      <c r="J2" s="171"/>
      <c r="AG2" s="67" t="s">
        <v>63</v>
      </c>
      <c r="AH2" s="63"/>
      <c r="AI2" s="63"/>
      <c r="AJ2" s="63"/>
      <c r="AK2" s="63"/>
    </row>
    <row r="3" spans="6:37" ht="12.75">
      <c r="F3" s="194" t="s">
        <v>30</v>
      </c>
      <c r="G3" s="169"/>
      <c r="H3" s="171"/>
      <c r="I3" s="171"/>
      <c r="J3" s="171"/>
      <c r="AG3" s="69" t="s">
        <v>523</v>
      </c>
      <c r="AH3" s="66"/>
      <c r="AI3" s="66"/>
      <c r="AJ3" s="66"/>
      <c r="AK3" s="66"/>
    </row>
    <row r="4" spans="6:37" ht="9.75" customHeight="1">
      <c r="F4" s="194"/>
      <c r="G4" s="169"/>
      <c r="H4" s="171"/>
      <c r="I4" s="171"/>
      <c r="J4" s="171"/>
      <c r="AG4" s="287"/>
      <c r="AH4" s="288"/>
      <c r="AI4" s="288"/>
      <c r="AJ4" s="288"/>
      <c r="AK4" s="288"/>
    </row>
    <row r="5" spans="3:37" ht="13.5" customHeight="1">
      <c r="C5" s="179" t="s">
        <v>761</v>
      </c>
      <c r="D5" s="123"/>
      <c r="E5" s="171"/>
      <c r="F5" s="171"/>
      <c r="G5" s="171"/>
      <c r="H5" s="171"/>
      <c r="I5" s="171"/>
      <c r="J5" s="171"/>
      <c r="K5" s="171"/>
      <c r="L5" s="171"/>
      <c r="AG5" s="59"/>
      <c r="AH5" s="58" t="s">
        <v>244</v>
      </c>
      <c r="AI5" s="70"/>
      <c r="AJ5" s="59" t="s">
        <v>242</v>
      </c>
      <c r="AK5" s="59"/>
    </row>
    <row r="6" spans="3:37" ht="13.5" customHeight="1">
      <c r="C6" s="165" t="s">
        <v>762</v>
      </c>
      <c r="D6" s="179"/>
      <c r="E6" s="171"/>
      <c r="F6" s="171"/>
      <c r="G6" s="171"/>
      <c r="H6" s="171"/>
      <c r="I6" s="171"/>
      <c r="J6" s="171"/>
      <c r="K6" s="171"/>
      <c r="L6" s="171"/>
      <c r="AG6" s="60"/>
      <c r="AH6" s="68" t="s">
        <v>318</v>
      </c>
      <c r="AI6" s="68" t="s">
        <v>317</v>
      </c>
      <c r="AJ6" s="64" t="s">
        <v>169</v>
      </c>
      <c r="AK6" s="60"/>
    </row>
    <row r="7" spans="3:37" ht="3" customHeight="1">
      <c r="C7" s="165"/>
      <c r="D7" s="179"/>
      <c r="E7" s="171"/>
      <c r="F7" s="171"/>
      <c r="G7" s="171"/>
      <c r="H7" s="171"/>
      <c r="I7" s="171"/>
      <c r="J7" s="171"/>
      <c r="K7" s="171"/>
      <c r="L7" s="171"/>
      <c r="AG7" s="61"/>
      <c r="AH7" s="289"/>
      <c r="AI7" s="289"/>
      <c r="AJ7" s="289"/>
      <c r="AK7" s="61"/>
    </row>
    <row r="8" spans="2:37" ht="35.25" customHeight="1">
      <c r="B8" s="177" t="s">
        <v>66</v>
      </c>
      <c r="C8" s="195" t="s">
        <v>638</v>
      </c>
      <c r="D8" s="176" t="s">
        <v>577</v>
      </c>
      <c r="E8" s="176" t="s">
        <v>324</v>
      </c>
      <c r="F8" s="176" t="s">
        <v>13</v>
      </c>
      <c r="G8" s="176" t="s">
        <v>525</v>
      </c>
      <c r="H8" s="176" t="s">
        <v>311</v>
      </c>
      <c r="I8" s="176" t="s">
        <v>149</v>
      </c>
      <c r="J8" s="176" t="s">
        <v>708</v>
      </c>
      <c r="K8" s="196" t="s">
        <v>465</v>
      </c>
      <c r="L8" s="177" t="s">
        <v>466</v>
      </c>
      <c r="AG8" s="57" t="s">
        <v>245</v>
      </c>
      <c r="AH8" s="62">
        <v>212139.6</v>
      </c>
      <c r="AI8" s="62" t="e">
        <f>SUM(#REF!)</f>
        <v>#REF!</v>
      </c>
      <c r="AJ8" s="62" t="e">
        <f>AI8/AH8*100</f>
        <v>#REF!</v>
      </c>
      <c r="AK8" s="57" t="s">
        <v>246</v>
      </c>
    </row>
    <row r="9" spans="2:12" ht="9.75" customHeight="1">
      <c r="B9" s="52" t="s">
        <v>440</v>
      </c>
      <c r="C9" s="108">
        <v>954.6000000000001</v>
      </c>
      <c r="D9" s="108">
        <v>409.1</v>
      </c>
      <c r="E9" s="52">
        <v>14.5</v>
      </c>
      <c r="F9" s="52">
        <v>385.6</v>
      </c>
      <c r="G9" s="52"/>
      <c r="H9" s="108">
        <v>66.2</v>
      </c>
      <c r="I9" s="108">
        <v>10.4</v>
      </c>
      <c r="J9" s="52"/>
      <c r="K9" s="108">
        <v>66.2</v>
      </c>
      <c r="L9" s="52">
        <v>2.6</v>
      </c>
    </row>
    <row r="10" spans="2:19" ht="9.75" customHeight="1">
      <c r="B10" s="52" t="s">
        <v>589</v>
      </c>
      <c r="C10" s="108">
        <v>767.8000000000001</v>
      </c>
      <c r="D10" s="108">
        <v>253.7</v>
      </c>
      <c r="E10" s="52">
        <v>14.4</v>
      </c>
      <c r="F10" s="52">
        <v>356.6</v>
      </c>
      <c r="G10" s="52"/>
      <c r="H10" s="108">
        <v>83.5</v>
      </c>
      <c r="I10" s="52">
        <v>6.4</v>
      </c>
      <c r="J10" s="52">
        <v>10.3</v>
      </c>
      <c r="K10" s="52">
        <v>30.2</v>
      </c>
      <c r="L10" s="52">
        <v>12.7</v>
      </c>
      <c r="M10" s="52"/>
      <c r="N10" s="61"/>
      <c r="O10" s="61"/>
      <c r="P10" s="61"/>
      <c r="Q10" s="61"/>
      <c r="R10" s="61"/>
      <c r="S10" s="61"/>
    </row>
    <row r="11" spans="2:19" ht="9.75" customHeight="1">
      <c r="B11" s="52" t="s">
        <v>679</v>
      </c>
      <c r="C11" s="108">
        <v>744.6</v>
      </c>
      <c r="D11" s="52">
        <v>146.7</v>
      </c>
      <c r="E11" s="108">
        <v>13.2</v>
      </c>
      <c r="F11" s="108">
        <v>337.9</v>
      </c>
      <c r="G11" s="52">
        <v>93.2</v>
      </c>
      <c r="H11" s="52">
        <v>83.7</v>
      </c>
      <c r="I11" s="52">
        <v>34.9</v>
      </c>
      <c r="J11" s="52">
        <v>3.1</v>
      </c>
      <c r="K11" s="52">
        <v>26.1</v>
      </c>
      <c r="L11" s="52">
        <v>5.8</v>
      </c>
      <c r="M11" s="52"/>
      <c r="N11" s="61"/>
      <c r="O11" s="61"/>
      <c r="P11" s="61"/>
      <c r="Q11" s="61"/>
      <c r="R11" s="61"/>
      <c r="S11" s="61"/>
    </row>
    <row r="12" spans="2:36" ht="9.75" customHeight="1">
      <c r="B12" s="52" t="s">
        <v>627</v>
      </c>
      <c r="C12" s="108">
        <v>790.2</v>
      </c>
      <c r="D12" s="52">
        <v>81.8</v>
      </c>
      <c r="E12" s="108">
        <v>18</v>
      </c>
      <c r="F12" s="108">
        <v>457.5</v>
      </c>
      <c r="G12" s="52">
        <v>105.1</v>
      </c>
      <c r="H12" s="52">
        <v>78.7</v>
      </c>
      <c r="I12" s="52">
        <v>29.3</v>
      </c>
      <c r="J12" s="52"/>
      <c r="K12" s="52">
        <v>17.1</v>
      </c>
      <c r="L12" s="52">
        <v>2.7</v>
      </c>
      <c r="M12" s="52"/>
      <c r="AH12" s="62"/>
      <c r="AI12" s="62"/>
      <c r="AJ12" s="62"/>
    </row>
    <row r="13" spans="1:36" s="61" customFormat="1" ht="9.75" customHeight="1">
      <c r="A13" s="52"/>
      <c r="B13" s="52" t="s">
        <v>536</v>
      </c>
      <c r="C13" s="108">
        <v>744.6</v>
      </c>
      <c r="D13" s="52">
        <v>137.4</v>
      </c>
      <c r="E13" s="108">
        <v>13.9</v>
      </c>
      <c r="F13" s="108">
        <v>519.9</v>
      </c>
      <c r="G13" s="52">
        <v>143</v>
      </c>
      <c r="H13" s="52">
        <v>99.5</v>
      </c>
      <c r="I13" s="52"/>
      <c r="J13" s="52"/>
      <c r="K13" s="52">
        <v>30.8</v>
      </c>
      <c r="L13" s="52">
        <v>3.7</v>
      </c>
      <c r="M13" s="52"/>
      <c r="AH13" s="251"/>
      <c r="AI13" s="251"/>
      <c r="AJ13" s="251"/>
    </row>
    <row r="14" spans="2:36" ht="9.75" customHeight="1">
      <c r="B14" s="52" t="s">
        <v>113</v>
      </c>
      <c r="C14" s="108">
        <v>1717.1</v>
      </c>
      <c r="D14" s="52">
        <v>805.8</v>
      </c>
      <c r="E14" s="108">
        <v>16</v>
      </c>
      <c r="F14" s="108">
        <v>607.7</v>
      </c>
      <c r="G14" s="52">
        <v>149.3</v>
      </c>
      <c r="H14" s="52">
        <v>100.9</v>
      </c>
      <c r="I14" s="52"/>
      <c r="J14" s="52"/>
      <c r="K14" s="52">
        <v>36.8</v>
      </c>
      <c r="L14" s="52">
        <v>0.6</v>
      </c>
      <c r="M14" s="52"/>
      <c r="AH14" s="62"/>
      <c r="AI14" s="62"/>
      <c r="AJ14" s="62"/>
    </row>
    <row r="15" spans="2:36" ht="9.75" customHeight="1">
      <c r="B15" s="52" t="s">
        <v>683</v>
      </c>
      <c r="C15" s="108">
        <v>3319.4</v>
      </c>
      <c r="D15" s="108">
        <v>1971.5</v>
      </c>
      <c r="E15" s="108">
        <v>18.6</v>
      </c>
      <c r="F15" s="108">
        <v>882.9</v>
      </c>
      <c r="G15" s="52">
        <v>247.6</v>
      </c>
      <c r="H15" s="108">
        <v>128.8</v>
      </c>
      <c r="I15" s="52"/>
      <c r="J15" s="52"/>
      <c r="K15" s="108">
        <v>63.5</v>
      </c>
      <c r="L15" s="52">
        <v>6.5</v>
      </c>
      <c r="M15" s="52"/>
      <c r="AH15" s="62"/>
      <c r="AI15" s="62"/>
      <c r="AJ15" s="62"/>
    </row>
    <row r="16" spans="2:36" ht="9.75" customHeight="1">
      <c r="B16" s="52" t="s">
        <v>684</v>
      </c>
      <c r="C16" s="108">
        <v>4027.0000000000005</v>
      </c>
      <c r="D16" s="108">
        <v>2257.2000000000003</v>
      </c>
      <c r="E16" s="108">
        <v>15.1</v>
      </c>
      <c r="F16" s="108">
        <v>1195.6</v>
      </c>
      <c r="G16" s="52">
        <v>370.8</v>
      </c>
      <c r="H16" s="108">
        <v>115.5</v>
      </c>
      <c r="I16" s="52"/>
      <c r="J16" s="52"/>
      <c r="K16" s="108">
        <v>56.4</v>
      </c>
      <c r="L16" s="52">
        <v>16.4</v>
      </c>
      <c r="M16" s="52"/>
      <c r="AH16" s="62"/>
      <c r="AI16" s="62"/>
      <c r="AJ16" s="62"/>
    </row>
    <row r="17" spans="2:36" ht="9.75" customHeight="1">
      <c r="B17" s="52" t="s">
        <v>685</v>
      </c>
      <c r="C17" s="108">
        <v>4282.5</v>
      </c>
      <c r="D17" s="108">
        <v>2151.8</v>
      </c>
      <c r="E17" s="108">
        <v>17.6</v>
      </c>
      <c r="F17" s="108">
        <v>1478</v>
      </c>
      <c r="G17" s="52">
        <v>450.5</v>
      </c>
      <c r="H17" s="108">
        <v>119</v>
      </c>
      <c r="I17" s="52"/>
      <c r="J17" s="52"/>
      <c r="K17" s="108">
        <v>61.7</v>
      </c>
      <c r="L17" s="52">
        <v>3.9</v>
      </c>
      <c r="M17" s="52"/>
      <c r="AH17" s="62"/>
      <c r="AI17" s="62"/>
      <c r="AJ17" s="62"/>
    </row>
    <row r="18" spans="2:12" ht="9.75" customHeight="1" hidden="1">
      <c r="B18" s="52" t="s">
        <v>686</v>
      </c>
      <c r="C18" s="108">
        <v>4282.5</v>
      </c>
      <c r="D18" s="108">
        <v>2151.8</v>
      </c>
      <c r="E18" s="108">
        <v>17.6</v>
      </c>
      <c r="F18" s="108">
        <v>1478</v>
      </c>
      <c r="G18" s="52">
        <v>450.5</v>
      </c>
      <c r="H18" s="108">
        <v>119</v>
      </c>
      <c r="I18" s="52"/>
      <c r="J18" s="52"/>
      <c r="K18" s="108">
        <v>61.7</v>
      </c>
      <c r="L18" s="52">
        <v>3.9</v>
      </c>
    </row>
    <row r="19" spans="2:12" ht="9.75" customHeight="1" hidden="1">
      <c r="B19" s="52" t="s">
        <v>687</v>
      </c>
      <c r="C19" s="108">
        <v>4282.5</v>
      </c>
      <c r="D19" s="108">
        <v>2151.8</v>
      </c>
      <c r="E19" s="108">
        <v>17.6</v>
      </c>
      <c r="F19" s="108">
        <v>1478</v>
      </c>
      <c r="G19" s="52">
        <v>450.5</v>
      </c>
      <c r="H19" s="108">
        <v>119</v>
      </c>
      <c r="I19" s="52"/>
      <c r="J19" s="52"/>
      <c r="K19" s="108">
        <v>61.7</v>
      </c>
      <c r="L19" s="52">
        <v>3.9</v>
      </c>
    </row>
    <row r="20" spans="2:12" ht="9.75" customHeight="1" hidden="1">
      <c r="B20" s="52" t="s">
        <v>688</v>
      </c>
      <c r="C20" s="108">
        <v>4282.5</v>
      </c>
      <c r="D20" s="108">
        <v>2151.8</v>
      </c>
      <c r="E20" s="108">
        <v>17.6</v>
      </c>
      <c r="F20" s="108">
        <v>1478</v>
      </c>
      <c r="G20" s="52">
        <v>450.5</v>
      </c>
      <c r="H20" s="108">
        <v>119</v>
      </c>
      <c r="I20" s="52"/>
      <c r="J20" s="52"/>
      <c r="K20" s="108">
        <v>61.7</v>
      </c>
      <c r="L20" s="52">
        <v>3.9</v>
      </c>
    </row>
    <row r="21" spans="2:12" ht="9.75" customHeight="1" hidden="1">
      <c r="B21" s="52" t="s">
        <v>689</v>
      </c>
      <c r="C21" s="108">
        <v>4282.5</v>
      </c>
      <c r="D21" s="108">
        <v>2151.8</v>
      </c>
      <c r="E21" s="108">
        <v>17.6</v>
      </c>
      <c r="F21" s="108">
        <v>1478</v>
      </c>
      <c r="G21" s="52">
        <v>450.5</v>
      </c>
      <c r="H21" s="108">
        <v>119</v>
      </c>
      <c r="I21" s="52"/>
      <c r="J21" s="52"/>
      <c r="K21" s="108">
        <v>61.7</v>
      </c>
      <c r="L21" s="52">
        <v>3.9</v>
      </c>
    </row>
    <row r="22" spans="2:12" ht="9.75" customHeight="1" hidden="1">
      <c r="B22" s="52" t="s">
        <v>690</v>
      </c>
      <c r="C22" s="108">
        <v>4282.5</v>
      </c>
      <c r="D22" s="108">
        <v>2151.8</v>
      </c>
      <c r="E22" s="108">
        <v>17.6</v>
      </c>
      <c r="F22" s="108">
        <v>1478</v>
      </c>
      <c r="G22" s="52">
        <v>450.5</v>
      </c>
      <c r="H22" s="108">
        <v>119</v>
      </c>
      <c r="I22" s="52"/>
      <c r="J22" s="52"/>
      <c r="K22" s="108">
        <v>61.7</v>
      </c>
      <c r="L22" s="52">
        <v>3.9</v>
      </c>
    </row>
    <row r="23" spans="2:12" ht="9.75" customHeight="1" hidden="1">
      <c r="B23" s="52" t="s">
        <v>691</v>
      </c>
      <c r="C23" s="108">
        <v>4282.5</v>
      </c>
      <c r="D23" s="108">
        <v>2151.8</v>
      </c>
      <c r="E23" s="108">
        <v>17.6</v>
      </c>
      <c r="F23" s="108">
        <v>1478</v>
      </c>
      <c r="G23" s="52">
        <v>450.5</v>
      </c>
      <c r="H23" s="108">
        <v>119</v>
      </c>
      <c r="I23" s="52"/>
      <c r="J23" s="52"/>
      <c r="K23" s="108">
        <v>61.7</v>
      </c>
      <c r="L23" s="52">
        <v>3.9</v>
      </c>
    </row>
    <row r="24" spans="2:12" ht="9.75" customHeight="1" hidden="1">
      <c r="B24" s="52" t="s">
        <v>692</v>
      </c>
      <c r="C24" s="108">
        <v>4282.5</v>
      </c>
      <c r="D24" s="108">
        <v>2151.8</v>
      </c>
      <c r="E24" s="108">
        <v>17.6</v>
      </c>
      <c r="F24" s="108">
        <v>1478</v>
      </c>
      <c r="G24" s="52">
        <v>450.5</v>
      </c>
      <c r="H24" s="108">
        <v>119</v>
      </c>
      <c r="I24" s="52"/>
      <c r="J24" s="52"/>
      <c r="K24" s="108">
        <v>61.7</v>
      </c>
      <c r="L24" s="52">
        <v>3.9</v>
      </c>
    </row>
    <row r="25" spans="1:13" s="61" customFormat="1" ht="9.75" customHeight="1" hidden="1">
      <c r="A25" s="52"/>
      <c r="B25" s="52" t="s">
        <v>693</v>
      </c>
      <c r="C25" s="108">
        <v>4282.5</v>
      </c>
      <c r="D25" s="108">
        <v>2151.8</v>
      </c>
      <c r="E25" s="108">
        <v>17.6</v>
      </c>
      <c r="F25" s="108">
        <v>1478</v>
      </c>
      <c r="G25" s="52">
        <v>450.5</v>
      </c>
      <c r="H25" s="108">
        <v>119</v>
      </c>
      <c r="I25" s="52"/>
      <c r="J25" s="52"/>
      <c r="K25" s="108">
        <v>61.7</v>
      </c>
      <c r="L25" s="52">
        <v>3.9</v>
      </c>
      <c r="M25" s="52"/>
    </row>
    <row r="26" spans="2:12" ht="9.75" customHeight="1" hidden="1">
      <c r="B26" s="52" t="s">
        <v>711</v>
      </c>
      <c r="C26" s="108">
        <v>4282.5</v>
      </c>
      <c r="D26" s="108">
        <v>2151.8</v>
      </c>
      <c r="E26" s="108">
        <v>17.6</v>
      </c>
      <c r="F26" s="108">
        <v>1478</v>
      </c>
      <c r="G26" s="52">
        <v>450.5</v>
      </c>
      <c r="H26" s="108">
        <v>119</v>
      </c>
      <c r="I26" s="52"/>
      <c r="J26" s="52"/>
      <c r="K26" s="108">
        <v>61.7</v>
      </c>
      <c r="L26" s="52">
        <v>3.9</v>
      </c>
    </row>
    <row r="27" spans="2:12" ht="9.75" customHeight="1" hidden="1">
      <c r="B27" s="52" t="s">
        <v>712</v>
      </c>
      <c r="C27" s="108">
        <v>4282.5</v>
      </c>
      <c r="D27" s="108">
        <v>2151.8</v>
      </c>
      <c r="E27" s="108">
        <v>17.6</v>
      </c>
      <c r="F27" s="108">
        <v>1478</v>
      </c>
      <c r="G27" s="52">
        <v>450.5</v>
      </c>
      <c r="H27" s="108">
        <v>119</v>
      </c>
      <c r="I27" s="52"/>
      <c r="J27" s="52"/>
      <c r="K27" s="108">
        <v>61.7</v>
      </c>
      <c r="L27" s="52">
        <v>3.9</v>
      </c>
    </row>
    <row r="28" spans="2:12" ht="9.75" customHeight="1" hidden="1">
      <c r="B28" s="52" t="s">
        <v>713</v>
      </c>
      <c r="C28" s="108">
        <v>4282.5</v>
      </c>
      <c r="D28" s="108">
        <v>2151.8</v>
      </c>
      <c r="E28" s="108">
        <v>17.6</v>
      </c>
      <c r="F28" s="108">
        <v>1478</v>
      </c>
      <c r="G28" s="52">
        <v>450.5</v>
      </c>
      <c r="H28" s="108">
        <v>119</v>
      </c>
      <c r="I28" s="52"/>
      <c r="J28" s="52"/>
      <c r="K28" s="108">
        <v>61.7</v>
      </c>
      <c r="L28" s="52">
        <v>3.9</v>
      </c>
    </row>
    <row r="29" spans="2:12" ht="9.75" customHeight="1">
      <c r="B29" s="52" t="s">
        <v>686</v>
      </c>
      <c r="C29" s="108">
        <v>4610.6</v>
      </c>
      <c r="D29" s="108">
        <v>2343.3</v>
      </c>
      <c r="E29" s="108">
        <v>28.5</v>
      </c>
      <c r="F29" s="108">
        <v>1583.1</v>
      </c>
      <c r="G29" s="52">
        <v>453.1</v>
      </c>
      <c r="H29" s="108">
        <v>95.3</v>
      </c>
      <c r="I29" s="52"/>
      <c r="J29" s="52">
        <v>27.4</v>
      </c>
      <c r="K29" s="108">
        <v>73.1</v>
      </c>
      <c r="L29" s="52">
        <v>6.8</v>
      </c>
    </row>
    <row r="30" spans="2:12" ht="9.75" customHeight="1">
      <c r="B30" s="52" t="s">
        <v>687</v>
      </c>
      <c r="C30" s="108">
        <v>5111.6</v>
      </c>
      <c r="D30" s="108">
        <v>1941.6</v>
      </c>
      <c r="E30" s="108">
        <v>42.4</v>
      </c>
      <c r="F30" s="108">
        <v>2449.8</v>
      </c>
      <c r="G30" s="52">
        <v>466.6</v>
      </c>
      <c r="H30" s="108">
        <v>106.6</v>
      </c>
      <c r="I30" s="52"/>
      <c r="J30" s="52">
        <v>22.3</v>
      </c>
      <c r="K30" s="108">
        <v>77.3</v>
      </c>
      <c r="L30" s="108">
        <v>5</v>
      </c>
    </row>
    <row r="31" spans="2:12" ht="9.75" customHeight="1">
      <c r="B31" s="50" t="s">
        <v>688</v>
      </c>
      <c r="C31" s="249">
        <v>5054.3</v>
      </c>
      <c r="D31" s="249">
        <v>1542</v>
      </c>
      <c r="E31" s="249">
        <v>40.1</v>
      </c>
      <c r="F31" s="249">
        <v>2665.8</v>
      </c>
      <c r="G31" s="50">
        <v>563.1</v>
      </c>
      <c r="H31" s="249">
        <v>65.3</v>
      </c>
      <c r="I31" s="50">
        <v>51.6</v>
      </c>
      <c r="J31" s="50">
        <v>26.4</v>
      </c>
      <c r="K31" s="249">
        <v>96.2</v>
      </c>
      <c r="L31" s="249">
        <v>3.8</v>
      </c>
    </row>
    <row r="32" spans="2:12" ht="9" customHeight="1">
      <c r="B32" s="52" t="s">
        <v>739</v>
      </c>
      <c r="C32" s="108">
        <v>446.2</v>
      </c>
      <c r="D32" s="108">
        <v>24.6</v>
      </c>
      <c r="E32" s="108">
        <v>0.4</v>
      </c>
      <c r="F32" s="108">
        <v>360.4</v>
      </c>
      <c r="G32" s="52">
        <v>41.6</v>
      </c>
      <c r="H32" s="108">
        <v>5.4</v>
      </c>
      <c r="I32" s="52"/>
      <c r="J32" s="52"/>
      <c r="K32" s="108">
        <v>13.8</v>
      </c>
      <c r="L32" s="52">
        <v>0</v>
      </c>
    </row>
    <row r="33" spans="2:12" ht="11.25" customHeight="1">
      <c r="B33" s="52" t="s">
        <v>798</v>
      </c>
      <c r="C33" s="108">
        <v>836.2</v>
      </c>
      <c r="D33" s="108">
        <v>42.7</v>
      </c>
      <c r="E33" s="108">
        <v>4.4</v>
      </c>
      <c r="F33" s="108">
        <v>678.5</v>
      </c>
      <c r="G33" s="52">
        <v>83.2</v>
      </c>
      <c r="H33" s="108">
        <v>6.4</v>
      </c>
      <c r="I33" s="52"/>
      <c r="J33" s="52"/>
      <c r="K33" s="108">
        <v>21</v>
      </c>
      <c r="L33" s="52">
        <v>0</v>
      </c>
    </row>
    <row r="34" spans="2:12" ht="11.25" customHeight="1">
      <c r="B34" s="52" t="s">
        <v>869</v>
      </c>
      <c r="C34" s="108">
        <v>1264.6</v>
      </c>
      <c r="D34" s="108">
        <v>78.1</v>
      </c>
      <c r="E34" s="108">
        <v>8.1</v>
      </c>
      <c r="F34" s="108">
        <v>997.1</v>
      </c>
      <c r="G34" s="52">
        <v>139.8</v>
      </c>
      <c r="H34" s="108">
        <v>13.3</v>
      </c>
      <c r="I34" s="52"/>
      <c r="J34" s="52"/>
      <c r="K34" s="108">
        <v>28.2</v>
      </c>
      <c r="L34" s="52">
        <v>0</v>
      </c>
    </row>
    <row r="35" spans="2:12" ht="11.25" customHeight="1">
      <c r="B35" s="50" t="s">
        <v>875</v>
      </c>
      <c r="C35" s="249">
        <v>1686.5</v>
      </c>
      <c r="D35" s="249">
        <v>101.7</v>
      </c>
      <c r="E35" s="249">
        <v>11.3</v>
      </c>
      <c r="F35" s="249">
        <v>1317.4</v>
      </c>
      <c r="G35" s="50">
        <v>196.6</v>
      </c>
      <c r="H35" s="249">
        <v>20.6</v>
      </c>
      <c r="I35" s="50"/>
      <c r="J35" s="50">
        <v>1.7</v>
      </c>
      <c r="K35" s="249">
        <v>36.5</v>
      </c>
      <c r="L35" s="50">
        <v>0.7</v>
      </c>
    </row>
    <row r="36" spans="2:12" ht="11.25" customHeight="1">
      <c r="B36" s="52" t="s">
        <v>787</v>
      </c>
      <c r="C36" s="108">
        <v>401.4000000000001</v>
      </c>
      <c r="D36" s="108">
        <v>26.799999999999997</v>
      </c>
      <c r="E36" s="108">
        <v>0</v>
      </c>
      <c r="F36" s="108">
        <v>302.8</v>
      </c>
      <c r="G36" s="52">
        <v>41.6</v>
      </c>
      <c r="H36" s="108">
        <v>6.1</v>
      </c>
      <c r="I36" s="52"/>
      <c r="J36" s="52"/>
      <c r="K36" s="108">
        <v>23.6</v>
      </c>
      <c r="L36" s="52">
        <v>0.5</v>
      </c>
    </row>
    <row r="37" spans="2:12" ht="11.25" customHeight="1">
      <c r="B37" s="52" t="s">
        <v>799</v>
      </c>
      <c r="C37" s="108">
        <v>856.3000000000001</v>
      </c>
      <c r="D37" s="108">
        <v>64.2</v>
      </c>
      <c r="E37" s="108">
        <v>3.2</v>
      </c>
      <c r="F37" s="108">
        <v>654.2</v>
      </c>
      <c r="G37" s="52">
        <v>83.1</v>
      </c>
      <c r="H37" s="108">
        <v>13.5</v>
      </c>
      <c r="I37" s="52"/>
      <c r="J37" s="52"/>
      <c r="K37" s="108">
        <v>37.6</v>
      </c>
      <c r="L37" s="52">
        <v>0.5</v>
      </c>
    </row>
    <row r="38" spans="2:12" ht="11.25" customHeight="1">
      <c r="B38" s="52" t="s">
        <v>870</v>
      </c>
      <c r="C38" s="108">
        <v>1339.7</v>
      </c>
      <c r="D38" s="108">
        <v>102.30000000000001</v>
      </c>
      <c r="E38" s="108">
        <v>8</v>
      </c>
      <c r="F38" s="108">
        <v>1023</v>
      </c>
      <c r="G38" s="52">
        <v>138</v>
      </c>
      <c r="H38" s="108">
        <v>22</v>
      </c>
      <c r="I38" s="52"/>
      <c r="J38" s="52"/>
      <c r="K38" s="108">
        <v>45.2</v>
      </c>
      <c r="L38" s="52">
        <v>1.2</v>
      </c>
    </row>
    <row r="39" spans="2:12" ht="11.25" customHeight="1">
      <c r="B39" s="50" t="s">
        <v>876</v>
      </c>
      <c r="C39" s="249">
        <v>1864.3000000000002</v>
      </c>
      <c r="D39" s="249">
        <v>180.70000000000002</v>
      </c>
      <c r="E39" s="249">
        <v>10.4</v>
      </c>
      <c r="F39" s="249">
        <v>1391.9</v>
      </c>
      <c r="G39" s="50">
        <v>192.9</v>
      </c>
      <c r="H39" s="249">
        <v>34.9</v>
      </c>
      <c r="I39" s="50"/>
      <c r="J39" s="50"/>
      <c r="K39" s="249">
        <v>52</v>
      </c>
      <c r="L39" s="50">
        <v>1.5</v>
      </c>
    </row>
    <row r="40" spans="2:12" ht="5.25" customHeight="1">
      <c r="B40" s="52"/>
      <c r="C40" s="108"/>
      <c r="D40" s="108"/>
      <c r="E40" s="108"/>
      <c r="F40" s="108"/>
      <c r="G40" s="52"/>
      <c r="H40" s="108"/>
      <c r="I40" s="52"/>
      <c r="J40" s="52"/>
      <c r="K40" s="108"/>
      <c r="L40" s="52"/>
    </row>
    <row r="41" spans="2:12" ht="11.25" customHeight="1" hidden="1">
      <c r="B41" s="52"/>
      <c r="C41" s="108"/>
      <c r="D41" s="108"/>
      <c r="E41" s="108"/>
      <c r="F41" s="108"/>
      <c r="G41" s="52"/>
      <c r="H41" s="108"/>
      <c r="I41" s="52"/>
      <c r="J41" s="52"/>
      <c r="K41" s="108"/>
      <c r="L41" s="52"/>
    </row>
    <row r="42" spans="2:12" ht="11.25" customHeight="1" hidden="1">
      <c r="B42" s="52"/>
      <c r="C42" s="108"/>
      <c r="D42" s="108"/>
      <c r="E42" s="108"/>
      <c r="F42" s="108"/>
      <c r="G42" s="52"/>
      <c r="H42" s="108"/>
      <c r="I42" s="52"/>
      <c r="J42" s="52"/>
      <c r="K42" s="108"/>
      <c r="L42" s="52"/>
    </row>
    <row r="43" spans="2:12" ht="11.25" customHeight="1" hidden="1">
      <c r="B43" s="52"/>
      <c r="C43" s="108"/>
      <c r="D43" s="108"/>
      <c r="E43" s="108"/>
      <c r="F43" s="108"/>
      <c r="G43" s="52"/>
      <c r="H43" s="108"/>
      <c r="I43" s="52"/>
      <c r="J43" s="52"/>
      <c r="K43" s="108"/>
      <c r="L43" s="52"/>
    </row>
    <row r="44" spans="2:12" ht="11.25" customHeight="1" hidden="1">
      <c r="B44" s="52"/>
      <c r="C44" s="108"/>
      <c r="D44" s="108"/>
      <c r="E44" s="108"/>
      <c r="F44" s="108"/>
      <c r="G44" s="52"/>
      <c r="H44" s="108"/>
      <c r="I44" s="52"/>
      <c r="J44" s="52"/>
      <c r="K44" s="108"/>
      <c r="L44" s="52"/>
    </row>
    <row r="45" spans="2:12" ht="11.25" customHeight="1" hidden="1">
      <c r="B45" s="52"/>
      <c r="C45" s="108"/>
      <c r="D45" s="108"/>
      <c r="E45" s="108"/>
      <c r="F45" s="108"/>
      <c r="G45" s="52"/>
      <c r="H45" s="108"/>
      <c r="I45" s="52"/>
      <c r="J45" s="52"/>
      <c r="K45" s="108"/>
      <c r="L45" s="52"/>
    </row>
    <row r="46" spans="2:12" ht="11.25" customHeight="1" hidden="1">
      <c r="B46" s="52"/>
      <c r="C46" s="108"/>
      <c r="D46" s="108"/>
      <c r="E46" s="108"/>
      <c r="F46" s="108"/>
      <c r="G46" s="52"/>
      <c r="H46" s="108"/>
      <c r="I46" s="52"/>
      <c r="J46" s="52"/>
      <c r="K46" s="108"/>
      <c r="L46" s="52"/>
    </row>
    <row r="47" spans="2:12" ht="11.25" customHeight="1" hidden="1">
      <c r="B47" s="52"/>
      <c r="C47" s="108"/>
      <c r="D47" s="108"/>
      <c r="E47" s="108"/>
      <c r="F47" s="108"/>
      <c r="G47" s="52"/>
      <c r="H47" s="108"/>
      <c r="I47" s="52"/>
      <c r="J47" s="52"/>
      <c r="K47" s="108"/>
      <c r="L47" s="52"/>
    </row>
    <row r="48" spans="2:12" ht="11.25" customHeight="1" hidden="1">
      <c r="B48" s="52"/>
      <c r="C48" s="108"/>
      <c r="D48" s="108"/>
      <c r="E48" s="108"/>
      <c r="F48" s="108"/>
      <c r="G48" s="52"/>
      <c r="H48" s="108"/>
      <c r="I48" s="52"/>
      <c r="J48" s="52"/>
      <c r="K48" s="108"/>
      <c r="L48" s="52"/>
    </row>
    <row r="49" spans="2:12" ht="11.25" customHeight="1" hidden="1">
      <c r="B49" s="52"/>
      <c r="C49" s="108"/>
      <c r="D49" s="108"/>
      <c r="E49" s="108"/>
      <c r="F49" s="108"/>
      <c r="G49" s="52"/>
      <c r="H49" s="108"/>
      <c r="I49" s="52"/>
      <c r="J49" s="52"/>
      <c r="K49" s="108"/>
      <c r="L49" s="52"/>
    </row>
    <row r="50" spans="2:12" ht="11.25" customHeight="1" hidden="1">
      <c r="B50" s="52"/>
      <c r="C50" s="108"/>
      <c r="D50" s="108"/>
      <c r="E50" s="108"/>
      <c r="F50" s="108"/>
      <c r="G50" s="52"/>
      <c r="H50" s="108"/>
      <c r="I50" s="52"/>
      <c r="J50" s="52"/>
      <c r="K50" s="108"/>
      <c r="L50" s="52"/>
    </row>
    <row r="51" spans="2:12" ht="11.25" customHeight="1" hidden="1">
      <c r="B51" s="52"/>
      <c r="C51" s="108"/>
      <c r="D51" s="108"/>
      <c r="E51" s="108"/>
      <c r="F51" s="108"/>
      <c r="G51" s="52"/>
      <c r="H51" s="108"/>
      <c r="I51" s="52"/>
      <c r="J51" s="52"/>
      <c r="K51" s="108"/>
      <c r="L51" s="52"/>
    </row>
    <row r="52" spans="2:12" ht="11.25" customHeight="1" hidden="1">
      <c r="B52" s="52"/>
      <c r="C52" s="108"/>
      <c r="D52" s="108"/>
      <c r="E52" s="108"/>
      <c r="F52" s="108"/>
      <c r="G52" s="52"/>
      <c r="H52" s="108"/>
      <c r="I52" s="52"/>
      <c r="J52" s="52"/>
      <c r="K52" s="108"/>
      <c r="L52" s="52"/>
    </row>
    <row r="53" spans="2:12" ht="11.25" customHeight="1" hidden="1">
      <c r="B53" s="52"/>
      <c r="C53" s="108"/>
      <c r="D53" s="108"/>
      <c r="E53" s="108"/>
      <c r="F53" s="108"/>
      <c r="G53" s="52"/>
      <c r="H53" s="108"/>
      <c r="I53" s="52"/>
      <c r="J53" s="52"/>
      <c r="K53" s="108"/>
      <c r="L53" s="52"/>
    </row>
    <row r="54" spans="3:12" ht="15" customHeight="1">
      <c r="C54" s="179" t="s">
        <v>763</v>
      </c>
      <c r="D54" s="171"/>
      <c r="E54" s="171"/>
      <c r="F54" s="171"/>
      <c r="G54" s="171"/>
      <c r="H54" s="171"/>
      <c r="I54" s="171"/>
      <c r="J54" s="171"/>
      <c r="K54" s="171"/>
      <c r="L54" s="171"/>
    </row>
    <row r="55" spans="3:12" ht="12.75" customHeight="1">
      <c r="C55" s="165" t="s">
        <v>764</v>
      </c>
      <c r="D55" s="171"/>
      <c r="E55" s="171"/>
      <c r="F55" s="171"/>
      <c r="G55" s="171"/>
      <c r="H55" s="171"/>
      <c r="I55" s="171"/>
      <c r="J55" s="171"/>
      <c r="K55" s="171"/>
      <c r="L55" s="171"/>
    </row>
    <row r="56" spans="3:12" ht="3.75" customHeight="1">
      <c r="C56" s="165"/>
      <c r="D56" s="171"/>
      <c r="E56" s="171"/>
      <c r="F56" s="171"/>
      <c r="G56" s="171"/>
      <c r="H56" s="171"/>
      <c r="I56" s="171"/>
      <c r="J56" s="171"/>
      <c r="K56" s="171"/>
      <c r="L56" s="171"/>
    </row>
    <row r="57" spans="2:13" ht="40.5" customHeight="1">
      <c r="B57" s="177" t="s">
        <v>66</v>
      </c>
      <c r="C57" s="195" t="s">
        <v>638</v>
      </c>
      <c r="D57" s="176" t="s">
        <v>577</v>
      </c>
      <c r="E57" s="176" t="s">
        <v>324</v>
      </c>
      <c r="F57" s="176" t="s">
        <v>13</v>
      </c>
      <c r="G57" s="176" t="s">
        <v>525</v>
      </c>
      <c r="H57" s="176" t="s">
        <v>311</v>
      </c>
      <c r="I57" s="176" t="s">
        <v>149</v>
      </c>
      <c r="J57" s="176" t="s">
        <v>708</v>
      </c>
      <c r="K57" s="196" t="s">
        <v>465</v>
      </c>
      <c r="L57" s="177" t="s">
        <v>466</v>
      </c>
      <c r="M57" s="171"/>
    </row>
    <row r="58" spans="2:12" ht="9.75" customHeight="1" hidden="1">
      <c r="B58" s="52" t="s">
        <v>634</v>
      </c>
      <c r="C58" s="108">
        <v>927.9</v>
      </c>
      <c r="D58" s="108">
        <v>419.2</v>
      </c>
      <c r="E58" s="108">
        <v>14.2</v>
      </c>
      <c r="F58" s="108">
        <v>348.9</v>
      </c>
      <c r="G58" s="52"/>
      <c r="H58" s="108">
        <v>66</v>
      </c>
      <c r="I58" s="52">
        <v>10.4</v>
      </c>
      <c r="J58" s="52"/>
      <c r="K58" s="108">
        <v>66.6</v>
      </c>
      <c r="L58" s="108">
        <v>2.6</v>
      </c>
    </row>
    <row r="59" spans="2:12" ht="9.75" customHeight="1" hidden="1">
      <c r="B59" s="52" t="s">
        <v>590</v>
      </c>
      <c r="C59" s="108">
        <v>792.2000000000002</v>
      </c>
      <c r="D59" s="108">
        <v>252.8</v>
      </c>
      <c r="E59" s="108">
        <v>17</v>
      </c>
      <c r="F59" s="108">
        <v>381.3</v>
      </c>
      <c r="G59" s="52"/>
      <c r="H59" s="108">
        <v>82.7</v>
      </c>
      <c r="I59" s="52">
        <v>6.3</v>
      </c>
      <c r="J59" s="52">
        <v>9.2</v>
      </c>
      <c r="K59" s="108">
        <v>30.2</v>
      </c>
      <c r="L59" s="108">
        <v>12.7</v>
      </c>
    </row>
    <row r="60" spans="2:12" ht="9.75" customHeight="1">
      <c r="B60" s="52" t="s">
        <v>439</v>
      </c>
      <c r="C60" s="108">
        <v>745.3</v>
      </c>
      <c r="D60" s="52">
        <v>146.7</v>
      </c>
      <c r="E60" s="108">
        <v>14</v>
      </c>
      <c r="F60" s="108">
        <v>337.9</v>
      </c>
      <c r="G60" s="52">
        <v>93.2</v>
      </c>
      <c r="H60" s="52">
        <v>83.7</v>
      </c>
      <c r="I60" s="52">
        <v>34.9</v>
      </c>
      <c r="J60" s="52">
        <v>3.1</v>
      </c>
      <c r="K60" s="52">
        <v>26.1</v>
      </c>
      <c r="L60" s="52">
        <v>5.7</v>
      </c>
    </row>
    <row r="61" spans="2:12" ht="9.75" customHeight="1">
      <c r="B61" s="52" t="s">
        <v>626</v>
      </c>
      <c r="C61" s="108">
        <v>800.1</v>
      </c>
      <c r="D61" s="52">
        <v>81.7</v>
      </c>
      <c r="E61" s="108">
        <v>18.1</v>
      </c>
      <c r="F61" s="52">
        <v>465.5</v>
      </c>
      <c r="G61" s="52">
        <v>105.1</v>
      </c>
      <c r="H61" s="52">
        <v>78.7</v>
      </c>
      <c r="I61" s="108">
        <v>29.3</v>
      </c>
      <c r="J61" s="108"/>
      <c r="K61" s="108">
        <v>17.1</v>
      </c>
      <c r="L61" s="52">
        <v>4.6</v>
      </c>
    </row>
    <row r="62" spans="2:12" ht="9.75" customHeight="1">
      <c r="B62" s="52" t="s">
        <v>118</v>
      </c>
      <c r="C62" s="108">
        <v>949</v>
      </c>
      <c r="D62" s="52">
        <v>137.4</v>
      </c>
      <c r="E62" s="108">
        <v>14</v>
      </c>
      <c r="F62" s="52">
        <v>519.9</v>
      </c>
      <c r="G62" s="108">
        <v>143</v>
      </c>
      <c r="H62" s="52">
        <v>100.1</v>
      </c>
      <c r="I62" s="108"/>
      <c r="J62" s="108"/>
      <c r="K62" s="108">
        <v>30.8</v>
      </c>
      <c r="L62" s="52">
        <v>3.8</v>
      </c>
    </row>
    <row r="63" spans="2:12" ht="9.75" customHeight="1">
      <c r="B63" s="52" t="s">
        <v>229</v>
      </c>
      <c r="C63" s="108">
        <v>1717.1</v>
      </c>
      <c r="D63" s="52">
        <v>805.8</v>
      </c>
      <c r="E63" s="108">
        <v>16</v>
      </c>
      <c r="F63" s="108">
        <v>607.7</v>
      </c>
      <c r="G63" s="52">
        <v>149.3</v>
      </c>
      <c r="H63" s="52">
        <v>100.9</v>
      </c>
      <c r="I63" s="52"/>
      <c r="J63" s="52"/>
      <c r="K63" s="52">
        <v>36.8</v>
      </c>
      <c r="L63" s="52">
        <v>0.6</v>
      </c>
    </row>
    <row r="64" spans="2:13" ht="9.75" customHeight="1">
      <c r="B64" s="52" t="s">
        <v>683</v>
      </c>
      <c r="C64" s="108">
        <v>3319.3</v>
      </c>
      <c r="D64" s="108">
        <v>1971.5</v>
      </c>
      <c r="E64" s="108">
        <v>18.5</v>
      </c>
      <c r="F64" s="108">
        <v>882.9</v>
      </c>
      <c r="G64" s="52">
        <v>247.6</v>
      </c>
      <c r="H64" s="108">
        <v>128.8</v>
      </c>
      <c r="I64" s="52"/>
      <c r="J64" s="52"/>
      <c r="K64" s="108">
        <v>63.5</v>
      </c>
      <c r="L64" s="52">
        <v>6.5</v>
      </c>
      <c r="M64" s="52"/>
    </row>
    <row r="65" spans="2:13" ht="9.75" customHeight="1">
      <c r="B65" s="52" t="s">
        <v>684</v>
      </c>
      <c r="C65" s="108">
        <v>4035.5000000000005</v>
      </c>
      <c r="D65" s="108">
        <v>2263.5</v>
      </c>
      <c r="E65" s="108">
        <v>17.299999999999997</v>
      </c>
      <c r="F65" s="108">
        <v>1195.6</v>
      </c>
      <c r="G65" s="52">
        <v>370.8</v>
      </c>
      <c r="H65" s="108">
        <v>115.5</v>
      </c>
      <c r="I65" s="52"/>
      <c r="J65" s="52"/>
      <c r="K65" s="108">
        <v>56.4</v>
      </c>
      <c r="L65" s="52">
        <v>16.4</v>
      </c>
      <c r="M65" s="52"/>
    </row>
    <row r="66" spans="2:12" ht="9.75" customHeight="1">
      <c r="B66" s="52" t="s">
        <v>685</v>
      </c>
      <c r="C66" s="108">
        <v>4283.3</v>
      </c>
      <c r="D66" s="108">
        <v>2151.8</v>
      </c>
      <c r="E66" s="108">
        <v>17.5</v>
      </c>
      <c r="F66" s="108">
        <v>1478</v>
      </c>
      <c r="G66" s="52">
        <v>450.5</v>
      </c>
      <c r="H66" s="108">
        <v>119</v>
      </c>
      <c r="I66" s="52"/>
      <c r="J66" s="52"/>
      <c r="K66" s="108">
        <v>61.7</v>
      </c>
      <c r="L66" s="52">
        <v>4.8</v>
      </c>
    </row>
    <row r="67" spans="1:12" ht="1.5" customHeight="1" hidden="1">
      <c r="A67" s="75"/>
      <c r="B67" s="50" t="s">
        <v>686</v>
      </c>
      <c r="C67" s="249">
        <v>4283.3</v>
      </c>
      <c r="D67" s="249">
        <v>2151.8</v>
      </c>
      <c r="E67" s="249">
        <v>17.5</v>
      </c>
      <c r="F67" s="249">
        <v>1478</v>
      </c>
      <c r="G67" s="50">
        <v>450.5</v>
      </c>
      <c r="H67" s="249">
        <v>119</v>
      </c>
      <c r="I67" s="50"/>
      <c r="J67" s="50"/>
      <c r="K67" s="249">
        <v>61.7</v>
      </c>
      <c r="L67" s="50">
        <v>4.8</v>
      </c>
    </row>
    <row r="68" spans="1:12" ht="1.5" customHeight="1" hidden="1">
      <c r="A68" s="75"/>
      <c r="B68" s="50" t="s">
        <v>687</v>
      </c>
      <c r="C68" s="249">
        <v>4283.3</v>
      </c>
      <c r="D68" s="249">
        <v>2151.8</v>
      </c>
      <c r="E68" s="249">
        <v>17.5</v>
      </c>
      <c r="F68" s="249">
        <v>1478</v>
      </c>
      <c r="G68" s="50">
        <v>450.5</v>
      </c>
      <c r="H68" s="249">
        <v>119</v>
      </c>
      <c r="I68" s="50"/>
      <c r="J68" s="50"/>
      <c r="K68" s="249">
        <v>61.7</v>
      </c>
      <c r="L68" s="50">
        <v>4.8</v>
      </c>
    </row>
    <row r="69" spans="1:12" ht="1.5" customHeight="1" hidden="1">
      <c r="A69" s="75"/>
      <c r="B69" s="50" t="s">
        <v>688</v>
      </c>
      <c r="C69" s="249">
        <v>4283.3</v>
      </c>
      <c r="D69" s="249">
        <v>2151.8</v>
      </c>
      <c r="E69" s="249">
        <v>17.5</v>
      </c>
      <c r="F69" s="249">
        <v>1478</v>
      </c>
      <c r="G69" s="50">
        <v>450.5</v>
      </c>
      <c r="H69" s="249">
        <v>119</v>
      </c>
      <c r="I69" s="50"/>
      <c r="J69" s="50"/>
      <c r="K69" s="249">
        <v>61.7</v>
      </c>
      <c r="L69" s="50">
        <v>4.8</v>
      </c>
    </row>
    <row r="70" spans="1:12" ht="1.5" customHeight="1" hidden="1">
      <c r="A70" s="75"/>
      <c r="B70" s="50" t="s">
        <v>689</v>
      </c>
      <c r="C70" s="249">
        <v>4283.3</v>
      </c>
      <c r="D70" s="249">
        <v>2151.8</v>
      </c>
      <c r="E70" s="249">
        <v>17.5</v>
      </c>
      <c r="F70" s="249">
        <v>1478</v>
      </c>
      <c r="G70" s="50">
        <v>450.5</v>
      </c>
      <c r="H70" s="249">
        <v>119</v>
      </c>
      <c r="I70" s="50"/>
      <c r="J70" s="50"/>
      <c r="K70" s="249">
        <v>61.7</v>
      </c>
      <c r="L70" s="50">
        <v>4.8</v>
      </c>
    </row>
    <row r="71" spans="1:12" ht="1.5" customHeight="1" hidden="1">
      <c r="A71" s="75"/>
      <c r="B71" s="50" t="s">
        <v>690</v>
      </c>
      <c r="C71" s="249">
        <v>4283.3</v>
      </c>
      <c r="D71" s="249">
        <v>2151.8</v>
      </c>
      <c r="E71" s="249">
        <v>17.5</v>
      </c>
      <c r="F71" s="249">
        <v>1478</v>
      </c>
      <c r="G71" s="50">
        <v>450.5</v>
      </c>
      <c r="H71" s="249">
        <v>119</v>
      </c>
      <c r="I71" s="50"/>
      <c r="J71" s="50"/>
      <c r="K71" s="249">
        <v>61.7</v>
      </c>
      <c r="L71" s="50">
        <v>4.8</v>
      </c>
    </row>
    <row r="72" spans="1:12" ht="1.5" customHeight="1" hidden="1">
      <c r="A72" s="75"/>
      <c r="B72" s="50" t="s">
        <v>691</v>
      </c>
      <c r="C72" s="249">
        <v>4283.3</v>
      </c>
      <c r="D72" s="249">
        <v>2151.8</v>
      </c>
      <c r="E72" s="249">
        <v>17.5</v>
      </c>
      <c r="F72" s="249">
        <v>1478</v>
      </c>
      <c r="G72" s="50">
        <v>450.5</v>
      </c>
      <c r="H72" s="249">
        <v>119</v>
      </c>
      <c r="I72" s="50"/>
      <c r="J72" s="50"/>
      <c r="K72" s="249">
        <v>61.7</v>
      </c>
      <c r="L72" s="50">
        <v>4.8</v>
      </c>
    </row>
    <row r="73" spans="1:12" ht="1.5" customHeight="1" hidden="1">
      <c r="A73" s="75"/>
      <c r="B73" s="50" t="s">
        <v>692</v>
      </c>
      <c r="C73" s="249">
        <v>4283.3</v>
      </c>
      <c r="D73" s="249">
        <v>2151.8</v>
      </c>
      <c r="E73" s="249">
        <v>17.5</v>
      </c>
      <c r="F73" s="249">
        <v>1478</v>
      </c>
      <c r="G73" s="50">
        <v>450.5</v>
      </c>
      <c r="H73" s="249">
        <v>119</v>
      </c>
      <c r="I73" s="50"/>
      <c r="J73" s="50"/>
      <c r="K73" s="249">
        <v>61.7</v>
      </c>
      <c r="L73" s="50">
        <v>4.8</v>
      </c>
    </row>
    <row r="74" spans="1:13" s="61" customFormat="1" ht="1.5" customHeight="1" hidden="1">
      <c r="A74" s="248"/>
      <c r="B74" s="50" t="s">
        <v>693</v>
      </c>
      <c r="C74" s="249">
        <v>4283.3</v>
      </c>
      <c r="D74" s="249">
        <v>2151.8</v>
      </c>
      <c r="E74" s="249">
        <v>17.5</v>
      </c>
      <c r="F74" s="249">
        <v>1478</v>
      </c>
      <c r="G74" s="50">
        <v>450.5</v>
      </c>
      <c r="H74" s="249">
        <v>119</v>
      </c>
      <c r="I74" s="50"/>
      <c r="J74" s="50"/>
      <c r="K74" s="249">
        <v>61.7</v>
      </c>
      <c r="L74" s="50">
        <v>4.8</v>
      </c>
      <c r="M74" s="52"/>
    </row>
    <row r="75" spans="1:12" ht="1.5" customHeight="1" hidden="1">
      <c r="A75" s="75"/>
      <c r="B75" s="50" t="s">
        <v>711</v>
      </c>
      <c r="C75" s="249">
        <v>4283.3</v>
      </c>
      <c r="D75" s="249">
        <v>2151.8</v>
      </c>
      <c r="E75" s="249">
        <v>17.5</v>
      </c>
      <c r="F75" s="249">
        <v>1478</v>
      </c>
      <c r="G75" s="50">
        <v>450.5</v>
      </c>
      <c r="H75" s="249">
        <v>119</v>
      </c>
      <c r="I75" s="50"/>
      <c r="J75" s="50"/>
      <c r="K75" s="249">
        <v>61.7</v>
      </c>
      <c r="L75" s="50">
        <v>4.8</v>
      </c>
    </row>
    <row r="76" spans="1:12" ht="1.5" customHeight="1" hidden="1">
      <c r="A76" s="75"/>
      <c r="B76" s="50" t="s">
        <v>712</v>
      </c>
      <c r="C76" s="249">
        <v>4283.3</v>
      </c>
      <c r="D76" s="249">
        <v>2151.8</v>
      </c>
      <c r="E76" s="249">
        <v>17.5</v>
      </c>
      <c r="F76" s="249">
        <v>1478</v>
      </c>
      <c r="G76" s="50">
        <v>450.5</v>
      </c>
      <c r="H76" s="249">
        <v>119</v>
      </c>
      <c r="I76" s="50"/>
      <c r="J76" s="50"/>
      <c r="K76" s="249">
        <v>61.7</v>
      </c>
      <c r="L76" s="50">
        <v>4.8</v>
      </c>
    </row>
    <row r="77" spans="1:12" ht="1.5" customHeight="1" hidden="1">
      <c r="A77" s="75"/>
      <c r="B77" s="52" t="s">
        <v>713</v>
      </c>
      <c r="C77" s="108">
        <v>4283.3</v>
      </c>
      <c r="D77" s="108">
        <v>2151.8</v>
      </c>
      <c r="E77" s="108">
        <v>17.5</v>
      </c>
      <c r="F77" s="108">
        <v>1478</v>
      </c>
      <c r="G77" s="52">
        <v>450.5</v>
      </c>
      <c r="H77" s="108">
        <v>119</v>
      </c>
      <c r="I77" s="52"/>
      <c r="J77" s="52"/>
      <c r="K77" s="108">
        <v>61.7</v>
      </c>
      <c r="L77" s="52">
        <v>4.8</v>
      </c>
    </row>
    <row r="78" spans="1:12" ht="10.5" customHeight="1">
      <c r="A78" s="75"/>
      <c r="B78" s="52" t="s">
        <v>686</v>
      </c>
      <c r="C78" s="108">
        <v>4609.7</v>
      </c>
      <c r="D78" s="108">
        <v>2343.3</v>
      </c>
      <c r="E78" s="108">
        <v>27.6</v>
      </c>
      <c r="F78" s="108">
        <v>1583.1</v>
      </c>
      <c r="G78" s="52">
        <v>453.1</v>
      </c>
      <c r="H78" s="108">
        <v>95.3</v>
      </c>
      <c r="I78" s="52"/>
      <c r="J78" s="52">
        <v>27.4</v>
      </c>
      <c r="K78" s="108">
        <v>73.1</v>
      </c>
      <c r="L78" s="52">
        <v>6.8</v>
      </c>
    </row>
    <row r="79" spans="1:12" ht="10.5" customHeight="1">
      <c r="A79" s="75"/>
      <c r="B79" s="52" t="s">
        <v>687</v>
      </c>
      <c r="C79" s="108">
        <v>5113</v>
      </c>
      <c r="D79" s="108">
        <v>1941.6</v>
      </c>
      <c r="E79" s="108">
        <v>43.8</v>
      </c>
      <c r="F79" s="108">
        <v>2449.8</v>
      </c>
      <c r="G79" s="52">
        <v>466.6</v>
      </c>
      <c r="H79" s="108">
        <v>106.6</v>
      </c>
      <c r="I79" s="52"/>
      <c r="J79" s="52">
        <v>22.3</v>
      </c>
      <c r="K79" s="108">
        <v>77.3</v>
      </c>
      <c r="L79" s="108">
        <v>5</v>
      </c>
    </row>
    <row r="80" spans="1:12" ht="10.5" customHeight="1">
      <c r="A80" s="75"/>
      <c r="B80" s="50" t="s">
        <v>688</v>
      </c>
      <c r="C80" s="249">
        <v>5054.3</v>
      </c>
      <c r="D80" s="249">
        <v>1542</v>
      </c>
      <c r="E80" s="249">
        <v>39.8</v>
      </c>
      <c r="F80" s="249">
        <v>2665.8</v>
      </c>
      <c r="G80" s="50">
        <v>563.1</v>
      </c>
      <c r="H80" s="249">
        <v>65.3</v>
      </c>
      <c r="I80" s="50">
        <v>51.6</v>
      </c>
      <c r="J80" s="50">
        <v>26.4</v>
      </c>
      <c r="K80" s="249">
        <v>96.2</v>
      </c>
      <c r="L80" s="249">
        <v>3.8</v>
      </c>
    </row>
    <row r="81" spans="2:12" ht="11.25">
      <c r="B81" s="52" t="s">
        <v>739</v>
      </c>
      <c r="C81" s="108">
        <v>446.2</v>
      </c>
      <c r="D81" s="108">
        <v>24.6</v>
      </c>
      <c r="E81" s="108">
        <v>0.4</v>
      </c>
      <c r="F81" s="108">
        <v>360.4</v>
      </c>
      <c r="G81" s="52">
        <v>41.6</v>
      </c>
      <c r="H81" s="108">
        <v>5.4</v>
      </c>
      <c r="I81" s="52"/>
      <c r="J81" s="52"/>
      <c r="K81" s="108">
        <v>13.8</v>
      </c>
      <c r="L81" s="52">
        <v>0</v>
      </c>
    </row>
    <row r="82" spans="2:12" ht="11.25">
      <c r="B82" s="52" t="s">
        <v>798</v>
      </c>
      <c r="C82" s="108">
        <v>836.5000000000001</v>
      </c>
      <c r="D82" s="108">
        <v>42.7</v>
      </c>
      <c r="E82" s="108">
        <v>4.4</v>
      </c>
      <c r="F82" s="108">
        <v>678.7</v>
      </c>
      <c r="G82" s="52">
        <v>83.2</v>
      </c>
      <c r="H82" s="108">
        <v>6.4</v>
      </c>
      <c r="I82" s="52"/>
      <c r="J82" s="52"/>
      <c r="K82" s="108">
        <v>21.1</v>
      </c>
      <c r="L82" s="52">
        <v>0</v>
      </c>
    </row>
    <row r="83" spans="2:12" ht="11.25">
      <c r="B83" s="52" t="s">
        <v>869</v>
      </c>
      <c r="C83" s="108">
        <v>1264.6</v>
      </c>
      <c r="D83" s="108">
        <v>78.1</v>
      </c>
      <c r="E83" s="108">
        <v>8.1</v>
      </c>
      <c r="F83" s="108">
        <v>997.1</v>
      </c>
      <c r="G83" s="52">
        <v>139.8</v>
      </c>
      <c r="H83" s="108">
        <v>13.3</v>
      </c>
      <c r="I83" s="52"/>
      <c r="J83" s="52"/>
      <c r="K83" s="108">
        <v>28.2</v>
      </c>
      <c r="L83" s="52">
        <v>0</v>
      </c>
    </row>
    <row r="84" spans="2:12" ht="11.25">
      <c r="B84" s="50" t="s">
        <v>875</v>
      </c>
      <c r="C84" s="249">
        <v>1686.5</v>
      </c>
      <c r="D84" s="249">
        <v>101.7</v>
      </c>
      <c r="E84" s="249">
        <v>11.3</v>
      </c>
      <c r="F84" s="249">
        <v>1317.4</v>
      </c>
      <c r="G84" s="50">
        <v>196.6</v>
      </c>
      <c r="H84" s="249">
        <v>20.6</v>
      </c>
      <c r="I84" s="50"/>
      <c r="J84" s="50">
        <v>1.7</v>
      </c>
      <c r="K84" s="249">
        <v>36.5</v>
      </c>
      <c r="L84" s="50">
        <v>0.7</v>
      </c>
    </row>
    <row r="85" spans="2:12" ht="11.25">
      <c r="B85" s="52" t="s">
        <v>787</v>
      </c>
      <c r="C85" s="108">
        <v>401.4000000000001</v>
      </c>
      <c r="D85" s="108">
        <v>26.799999999999997</v>
      </c>
      <c r="E85" s="108">
        <v>0</v>
      </c>
      <c r="F85" s="108">
        <v>302.8</v>
      </c>
      <c r="G85" s="52">
        <v>41.6</v>
      </c>
      <c r="H85" s="108">
        <v>6.1</v>
      </c>
      <c r="I85" s="52"/>
      <c r="J85" s="52"/>
      <c r="K85" s="108">
        <v>23.6</v>
      </c>
      <c r="L85" s="52">
        <v>0.5</v>
      </c>
    </row>
    <row r="86" spans="2:12" ht="11.25">
      <c r="B86" s="52" t="s">
        <v>799</v>
      </c>
      <c r="C86" s="108">
        <v>856.3000000000001</v>
      </c>
      <c r="D86" s="108">
        <v>64.2</v>
      </c>
      <c r="E86" s="108">
        <v>3.2</v>
      </c>
      <c r="F86" s="108">
        <v>654.2</v>
      </c>
      <c r="G86" s="52">
        <v>83.1</v>
      </c>
      <c r="H86" s="108">
        <v>13.5</v>
      </c>
      <c r="I86" s="52"/>
      <c r="J86" s="52"/>
      <c r="K86" s="108">
        <v>37.6</v>
      </c>
      <c r="L86" s="52">
        <v>0.5</v>
      </c>
    </row>
    <row r="87" spans="2:13" ht="11.25">
      <c r="B87" s="52" t="s">
        <v>870</v>
      </c>
      <c r="C87" s="108">
        <v>1339.7</v>
      </c>
      <c r="D87" s="108">
        <v>102.3</v>
      </c>
      <c r="E87" s="108">
        <v>8</v>
      </c>
      <c r="F87" s="108">
        <v>1023</v>
      </c>
      <c r="G87" s="52">
        <v>138</v>
      </c>
      <c r="H87" s="108">
        <v>22</v>
      </c>
      <c r="I87" s="52"/>
      <c r="J87" s="52"/>
      <c r="K87" s="108">
        <v>45.2</v>
      </c>
      <c r="L87" s="52">
        <v>1.2</v>
      </c>
      <c r="M87" s="52"/>
    </row>
    <row r="88" spans="2:12" ht="11.25">
      <c r="B88" s="50" t="s">
        <v>876</v>
      </c>
      <c r="C88" s="249">
        <v>1869.2</v>
      </c>
      <c r="D88" s="249">
        <v>180.70000000000002</v>
      </c>
      <c r="E88" s="249">
        <v>10.4</v>
      </c>
      <c r="F88" s="249">
        <v>1391.9</v>
      </c>
      <c r="G88" s="50">
        <v>192.9</v>
      </c>
      <c r="H88" s="249">
        <v>39.8</v>
      </c>
      <c r="I88" s="50"/>
      <c r="J88" s="50"/>
      <c r="K88" s="249">
        <v>52</v>
      </c>
      <c r="L88" s="50">
        <v>1.5</v>
      </c>
    </row>
  </sheetData>
  <sheetProtection/>
  <printOptions/>
  <pageMargins left="0.748031496062992" right="0.354330708661417" top="0.24" bottom="0" header="0.2" footer="0.17"/>
  <pageSetup horizontalDpi="600" verticalDpi="600" orientation="landscape" paperSize="9" r:id="rId1"/>
  <headerFooter alignWithMargins="0">
    <oddHeader>&amp;R&amp;8&amp;UБүлэг 10. Аж үйлдвэр</oddHeader>
    <oddFooter>&amp;R&amp;18 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M1" sqref="A1:M16384"/>
    </sheetView>
  </sheetViews>
  <sheetFormatPr defaultColWidth="9.00390625" defaultRowHeight="10.5" customHeight="1"/>
  <cols>
    <col min="1" max="1" width="0.12890625" style="316" customWidth="1"/>
    <col min="2" max="2" width="27.75390625" style="316" customWidth="1"/>
    <col min="3" max="3" width="18.75390625" style="316" customWidth="1"/>
    <col min="4" max="4" width="7.375" style="316" customWidth="1"/>
    <col min="5" max="5" width="9.125" style="316" customWidth="1"/>
    <col min="6" max="6" width="8.75390625" style="316" customWidth="1"/>
    <col min="7" max="7" width="9.125" style="316" customWidth="1"/>
    <col min="8" max="8" width="7.75390625" style="316" customWidth="1"/>
    <col min="9" max="9" width="6.75390625" style="316" customWidth="1"/>
    <col min="10" max="10" width="9.00390625" style="316" customWidth="1"/>
    <col min="11" max="11" width="8.875" style="316" customWidth="1"/>
    <col min="12" max="12" width="9.375" style="316" customWidth="1"/>
    <col min="13" max="13" width="10.875" style="316" customWidth="1"/>
    <col min="14" max="14" width="10.25390625" style="316" customWidth="1"/>
    <col min="15" max="16" width="9.75390625" style="316" customWidth="1"/>
    <col min="17" max="16384" width="9.125" style="316" customWidth="1"/>
  </cols>
  <sheetData>
    <row r="1" spans="4:10" s="49" customFormat="1" ht="10.5" customHeight="1">
      <c r="D1" s="169" t="s">
        <v>722</v>
      </c>
      <c r="E1" s="171"/>
      <c r="F1" s="171"/>
      <c r="G1" s="171"/>
      <c r="H1" s="171"/>
      <c r="I1" s="171"/>
      <c r="J1" s="171"/>
    </row>
    <row r="2" spans="4:10" s="49" customFormat="1" ht="10.5" customHeight="1">
      <c r="D2" s="234" t="s">
        <v>723</v>
      </c>
      <c r="E2" s="128"/>
      <c r="F2" s="128"/>
      <c r="G2" s="128"/>
      <c r="H2" s="171"/>
      <c r="I2" s="171"/>
      <c r="J2" s="171"/>
    </row>
    <row r="3" spans="1:11" s="49" customFormat="1" ht="10.5" customHeight="1">
      <c r="A3" s="52"/>
      <c r="C3" s="50"/>
      <c r="E3" s="50"/>
      <c r="K3" s="50"/>
    </row>
    <row r="4" spans="1:14" s="49" customFormat="1" ht="10.5" customHeight="1">
      <c r="A4" s="248"/>
      <c r="B4" s="337" t="s">
        <v>296</v>
      </c>
      <c r="C4" s="340" t="s">
        <v>152</v>
      </c>
      <c r="D4" s="263" t="s">
        <v>42</v>
      </c>
      <c r="E4" s="341" t="s">
        <v>153</v>
      </c>
      <c r="F4" s="1102"/>
      <c r="G4" s="1102"/>
      <c r="H4" s="1102"/>
      <c r="I4" s="1102"/>
      <c r="J4" s="1103"/>
      <c r="K4" s="263"/>
      <c r="L4" s="53"/>
      <c r="M4" s="262"/>
      <c r="N4" s="52"/>
    </row>
    <row r="5" spans="1:14" s="49" customFormat="1" ht="10.5" customHeight="1">
      <c r="A5" s="52"/>
      <c r="B5" s="342" t="s">
        <v>450</v>
      </c>
      <c r="C5" s="340" t="s">
        <v>297</v>
      </c>
      <c r="D5" s="338" t="s">
        <v>151</v>
      </c>
      <c r="E5" s="341" t="s">
        <v>154</v>
      </c>
      <c r="F5" s="256">
        <v>2010</v>
      </c>
      <c r="G5" s="256">
        <v>2011</v>
      </c>
      <c r="H5" s="256">
        <v>2012</v>
      </c>
      <c r="I5" s="256">
        <v>2013</v>
      </c>
      <c r="J5" s="256">
        <v>2014</v>
      </c>
      <c r="K5" s="255" t="s">
        <v>790</v>
      </c>
      <c r="L5" s="339" t="s">
        <v>791</v>
      </c>
      <c r="M5" s="248" t="s">
        <v>788</v>
      </c>
      <c r="N5" s="52"/>
    </row>
    <row r="6" spans="1:14" s="49" customFormat="1" ht="10.5" customHeight="1">
      <c r="A6" s="52"/>
      <c r="B6" s="50"/>
      <c r="C6" s="343"/>
      <c r="D6" s="109"/>
      <c r="E6" s="269"/>
      <c r="F6" s="286" t="s">
        <v>877</v>
      </c>
      <c r="G6" s="286" t="s">
        <v>877</v>
      </c>
      <c r="H6" s="286" t="s">
        <v>877</v>
      </c>
      <c r="I6" s="286" t="s">
        <v>877</v>
      </c>
      <c r="J6" s="286" t="s">
        <v>877</v>
      </c>
      <c r="K6" s="260"/>
      <c r="L6" s="109"/>
      <c r="M6" s="109"/>
      <c r="N6" s="52"/>
    </row>
    <row r="7" spans="1:13" s="49" customFormat="1" ht="10.5" customHeight="1">
      <c r="A7" s="76"/>
      <c r="B7" s="49" t="s">
        <v>574</v>
      </c>
      <c r="C7" s="51" t="s">
        <v>575</v>
      </c>
      <c r="D7" s="185" t="s">
        <v>183</v>
      </c>
      <c r="E7" s="51" t="s">
        <v>180</v>
      </c>
      <c r="F7" s="76">
        <v>17.9</v>
      </c>
      <c r="G7" s="76">
        <v>17.9</v>
      </c>
      <c r="H7" s="76">
        <v>18.3</v>
      </c>
      <c r="I7" s="76">
        <v>18.3</v>
      </c>
      <c r="J7" s="76">
        <v>18.46</v>
      </c>
      <c r="K7" s="76">
        <v>103.12849162011175</v>
      </c>
      <c r="L7" s="76">
        <v>100.8743169398907</v>
      </c>
      <c r="M7" s="76">
        <v>100.8743169398907</v>
      </c>
    </row>
    <row r="8" spans="1:13" s="49" customFormat="1" ht="10.5" customHeight="1">
      <c r="A8" s="76"/>
      <c r="B8" s="49" t="s">
        <v>172</v>
      </c>
      <c r="C8" s="51" t="s">
        <v>576</v>
      </c>
      <c r="D8" s="185" t="s">
        <v>183</v>
      </c>
      <c r="E8" s="51" t="s">
        <v>180</v>
      </c>
      <c r="F8" s="76">
        <v>13</v>
      </c>
      <c r="G8" s="76">
        <v>14.3</v>
      </c>
      <c r="H8" s="76">
        <v>16.8</v>
      </c>
      <c r="I8" s="76">
        <v>16.9</v>
      </c>
      <c r="J8" s="76">
        <v>17.479</v>
      </c>
      <c r="K8" s="76">
        <v>122.23076923076921</v>
      </c>
      <c r="L8" s="76">
        <v>104.04166666666666</v>
      </c>
      <c r="M8" s="76">
        <v>103.4260355029586</v>
      </c>
    </row>
    <row r="9" spans="1:13" s="49" customFormat="1" ht="10.5" customHeight="1">
      <c r="A9" s="76"/>
      <c r="B9" s="49" t="s">
        <v>386</v>
      </c>
      <c r="C9" s="51" t="s">
        <v>617</v>
      </c>
      <c r="D9" s="185" t="s">
        <v>181</v>
      </c>
      <c r="E9" s="51" t="s">
        <v>182</v>
      </c>
      <c r="F9" s="76">
        <v>7.9</v>
      </c>
      <c r="G9" s="76">
        <v>6.4</v>
      </c>
      <c r="H9" s="76">
        <v>7.7</v>
      </c>
      <c r="I9" s="76">
        <v>1.7</v>
      </c>
      <c r="J9" s="76">
        <v>4.9</v>
      </c>
      <c r="K9" s="76">
        <v>76.5625</v>
      </c>
      <c r="L9" s="76">
        <v>63.63636363636363</v>
      </c>
      <c r="M9" s="76">
        <v>288.2352941176471</v>
      </c>
    </row>
    <row r="10" spans="1:13" s="49" customFormat="1" ht="10.5" customHeight="1">
      <c r="A10" s="108"/>
      <c r="B10" s="49" t="s">
        <v>778</v>
      </c>
      <c r="C10" s="51" t="s">
        <v>774</v>
      </c>
      <c r="D10" s="49" t="s">
        <v>181</v>
      </c>
      <c r="E10" s="51" t="s">
        <v>182</v>
      </c>
      <c r="F10" s="76"/>
      <c r="G10" s="76"/>
      <c r="H10" s="76"/>
      <c r="I10" s="76">
        <v>10.7</v>
      </c>
      <c r="J10" s="76">
        <v>24.8</v>
      </c>
      <c r="K10" s="76"/>
      <c r="L10" s="76"/>
      <c r="M10" s="76">
        <v>231.77570093457948</v>
      </c>
    </row>
    <row r="11" spans="1:13" s="49" customFormat="1" ht="10.5" customHeight="1">
      <c r="A11" s="76"/>
      <c r="B11" s="49" t="s">
        <v>473</v>
      </c>
      <c r="C11" s="51" t="s">
        <v>387</v>
      </c>
      <c r="D11" s="49" t="s">
        <v>183</v>
      </c>
      <c r="E11" s="51" t="s">
        <v>180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/>
      <c r="L11" s="76"/>
      <c r="M11" s="76"/>
    </row>
    <row r="12" spans="1:13" s="49" customFormat="1" ht="10.5" customHeight="1">
      <c r="A12" s="76"/>
      <c r="B12" s="49" t="s">
        <v>742</v>
      </c>
      <c r="C12" s="51" t="s">
        <v>388</v>
      </c>
      <c r="D12" s="49" t="s">
        <v>183</v>
      </c>
      <c r="E12" s="51" t="s">
        <v>180</v>
      </c>
      <c r="F12" s="76">
        <v>0</v>
      </c>
      <c r="G12" s="76">
        <v>0</v>
      </c>
      <c r="H12" s="76">
        <v>0</v>
      </c>
      <c r="I12" s="76">
        <v>2.8</v>
      </c>
      <c r="J12" s="76">
        <v>8.9</v>
      </c>
      <c r="K12" s="76"/>
      <c r="L12" s="76"/>
      <c r="M12" s="76"/>
    </row>
    <row r="13" spans="1:13" s="49" customFormat="1" ht="10.5" customHeight="1">
      <c r="A13" s="76"/>
      <c r="B13" s="49" t="s">
        <v>743</v>
      </c>
      <c r="C13" s="51" t="s">
        <v>750</v>
      </c>
      <c r="D13" s="49" t="s">
        <v>183</v>
      </c>
      <c r="E13" s="51" t="s">
        <v>180</v>
      </c>
      <c r="F13" s="76"/>
      <c r="G13" s="76"/>
      <c r="H13" s="76"/>
      <c r="I13" s="76"/>
      <c r="J13" s="76">
        <v>5.7</v>
      </c>
      <c r="K13" s="76"/>
      <c r="L13" s="76"/>
      <c r="M13" s="76"/>
    </row>
    <row r="14" spans="1:13" s="49" customFormat="1" ht="10.5" customHeight="1">
      <c r="A14" s="108"/>
      <c r="B14" s="49" t="s">
        <v>744</v>
      </c>
      <c r="C14" s="51" t="s">
        <v>749</v>
      </c>
      <c r="D14" s="49" t="s">
        <v>183</v>
      </c>
      <c r="E14" s="51" t="s">
        <v>180</v>
      </c>
      <c r="F14" s="76"/>
      <c r="G14" s="76"/>
      <c r="H14" s="76"/>
      <c r="I14" s="76"/>
      <c r="J14" s="76">
        <v>2.7</v>
      </c>
      <c r="K14" s="76"/>
      <c r="L14" s="76"/>
      <c r="M14" s="76"/>
    </row>
    <row r="15" spans="1:13" s="49" customFormat="1" ht="18" customHeight="1">
      <c r="A15" s="76"/>
      <c r="B15" s="275" t="s">
        <v>782</v>
      </c>
      <c r="C15" s="51" t="s">
        <v>275</v>
      </c>
      <c r="D15" s="49" t="s">
        <v>183</v>
      </c>
      <c r="E15" s="51" t="s">
        <v>180</v>
      </c>
      <c r="F15" s="76"/>
      <c r="G15" s="76"/>
      <c r="H15" s="76"/>
      <c r="I15" s="76"/>
      <c r="J15" s="76"/>
      <c r="K15" s="76"/>
      <c r="L15" s="76"/>
      <c r="M15" s="76"/>
    </row>
    <row r="16" spans="1:13" s="49" customFormat="1" ht="10.5" customHeight="1">
      <c r="A16" s="76"/>
      <c r="B16" s="49" t="s">
        <v>254</v>
      </c>
      <c r="C16" s="51" t="s">
        <v>276</v>
      </c>
      <c r="D16" s="49" t="s">
        <v>183</v>
      </c>
      <c r="E16" s="51" t="s">
        <v>180</v>
      </c>
      <c r="F16" s="76"/>
      <c r="G16" s="76"/>
      <c r="H16" s="76"/>
      <c r="I16" s="76"/>
      <c r="J16" s="76"/>
      <c r="K16" s="76"/>
      <c r="L16" s="76"/>
      <c r="M16" s="76"/>
    </row>
    <row r="17" spans="1:13" s="49" customFormat="1" ht="10.5" customHeight="1">
      <c r="A17" s="76"/>
      <c r="B17" s="49" t="s">
        <v>156</v>
      </c>
      <c r="C17" s="51" t="s">
        <v>155</v>
      </c>
      <c r="D17" s="49" t="s">
        <v>745</v>
      </c>
      <c r="E17" s="51" t="s">
        <v>746</v>
      </c>
      <c r="F17" s="76">
        <v>70</v>
      </c>
      <c r="G17" s="76">
        <v>70</v>
      </c>
      <c r="H17" s="76">
        <v>177.5</v>
      </c>
      <c r="I17" s="76">
        <v>100</v>
      </c>
      <c r="J17" s="76">
        <v>210</v>
      </c>
      <c r="K17" s="76"/>
      <c r="L17" s="76"/>
      <c r="M17" s="76"/>
    </row>
    <row r="18" spans="1:13" s="49" customFormat="1" ht="10.5" customHeight="1">
      <c r="A18" s="76"/>
      <c r="B18" s="49" t="s">
        <v>434</v>
      </c>
      <c r="C18" s="51" t="s">
        <v>435</v>
      </c>
      <c r="D18" s="52" t="s">
        <v>185</v>
      </c>
      <c r="E18" s="245" t="s">
        <v>184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/>
      <c r="L18" s="76"/>
      <c r="M18" s="76"/>
    </row>
    <row r="19" spans="1:13" s="49" customFormat="1" ht="10.5" customHeight="1">
      <c r="A19" s="76"/>
      <c r="B19" s="49" t="s">
        <v>372</v>
      </c>
      <c r="C19" s="51" t="s">
        <v>436</v>
      </c>
      <c r="D19" s="52" t="s">
        <v>313</v>
      </c>
      <c r="E19" s="245" t="s">
        <v>186</v>
      </c>
      <c r="F19" s="76"/>
      <c r="G19" s="76"/>
      <c r="H19" s="76"/>
      <c r="I19" s="76"/>
      <c r="J19" s="76"/>
      <c r="K19" s="76"/>
      <c r="L19" s="76"/>
      <c r="M19" s="76"/>
    </row>
    <row r="20" spans="1:13" s="49" customFormat="1" ht="10.5" customHeight="1">
      <c r="A20" s="76"/>
      <c r="B20" s="49" t="s">
        <v>441</v>
      </c>
      <c r="C20" s="51" t="s">
        <v>437</v>
      </c>
      <c r="D20" s="52" t="s">
        <v>187</v>
      </c>
      <c r="E20" s="245" t="s">
        <v>188</v>
      </c>
      <c r="F20" s="76">
        <v>168.4</v>
      </c>
      <c r="G20" s="76">
        <v>280.5</v>
      </c>
      <c r="H20" s="76">
        <v>350.4</v>
      </c>
      <c r="I20" s="76">
        <v>414.4</v>
      </c>
      <c r="J20" s="76">
        <v>334.6</v>
      </c>
      <c r="K20" s="76">
        <v>119.28698752228163</v>
      </c>
      <c r="L20" s="76">
        <v>95.4908675799087</v>
      </c>
      <c r="M20" s="76">
        <v>80.74324324324326</v>
      </c>
    </row>
    <row r="21" spans="1:13" s="49" customFormat="1" ht="10.5" customHeight="1">
      <c r="A21" s="108"/>
      <c r="B21" s="49" t="s">
        <v>779</v>
      </c>
      <c r="C21" s="51" t="s">
        <v>524</v>
      </c>
      <c r="D21" s="49" t="s">
        <v>587</v>
      </c>
      <c r="E21" s="51" t="s">
        <v>586</v>
      </c>
      <c r="F21" s="76">
        <v>68.7</v>
      </c>
      <c r="G21" s="76">
        <v>75.6</v>
      </c>
      <c r="H21" s="76">
        <v>76.8</v>
      </c>
      <c r="I21" s="76">
        <v>62.1</v>
      </c>
      <c r="J21" s="76">
        <v>83.6</v>
      </c>
      <c r="K21" s="76">
        <v>110.58201058201058</v>
      </c>
      <c r="L21" s="76">
        <v>108.85416666666667</v>
      </c>
      <c r="M21" s="76">
        <v>134.62157809983896</v>
      </c>
    </row>
    <row r="22" spans="1:13" s="49" customFormat="1" ht="10.5" customHeight="1">
      <c r="A22" s="76"/>
      <c r="B22" s="49" t="s">
        <v>443</v>
      </c>
      <c r="C22" s="51" t="s">
        <v>178</v>
      </c>
      <c r="D22" s="49" t="s">
        <v>747</v>
      </c>
      <c r="E22" s="51" t="s">
        <v>748</v>
      </c>
      <c r="F22" s="108"/>
      <c r="G22" s="108"/>
      <c r="H22" s="108"/>
      <c r="I22" s="108"/>
      <c r="J22" s="108"/>
      <c r="K22" s="76"/>
      <c r="L22" s="76"/>
      <c r="M22" s="76"/>
    </row>
    <row r="23" spans="1:13" s="49" customFormat="1" ht="10.5" customHeight="1">
      <c r="A23" s="76"/>
      <c r="B23" s="49" t="s">
        <v>578</v>
      </c>
      <c r="C23" s="51" t="s">
        <v>179</v>
      </c>
      <c r="D23" s="49" t="s">
        <v>374</v>
      </c>
      <c r="E23" s="245" t="s">
        <v>375</v>
      </c>
      <c r="F23" s="76">
        <v>10.7</v>
      </c>
      <c r="G23" s="76">
        <v>11.6</v>
      </c>
      <c r="H23" s="76">
        <v>20.8</v>
      </c>
      <c r="I23" s="76">
        <v>23.6</v>
      </c>
      <c r="J23" s="76">
        <v>24.5</v>
      </c>
      <c r="K23" s="76">
        <v>211.20689655172416</v>
      </c>
      <c r="L23" s="76">
        <v>117.78846153846155</v>
      </c>
      <c r="M23" s="76">
        <v>103.81355932203388</v>
      </c>
    </row>
    <row r="24" spans="2:13" s="49" customFormat="1" ht="10.5" customHeight="1">
      <c r="B24" s="49" t="s">
        <v>579</v>
      </c>
      <c r="C24" s="51" t="s">
        <v>580</v>
      </c>
      <c r="D24" s="49" t="s">
        <v>581</v>
      </c>
      <c r="E24" s="51" t="s">
        <v>582</v>
      </c>
      <c r="F24" s="113">
        <v>46</v>
      </c>
      <c r="G24" s="101">
        <v>62</v>
      </c>
      <c r="H24" s="101">
        <v>87</v>
      </c>
      <c r="I24" s="101">
        <v>89</v>
      </c>
      <c r="J24" s="101">
        <v>175</v>
      </c>
      <c r="K24" s="76">
        <v>282.258064516129</v>
      </c>
      <c r="L24" s="76">
        <v>201.14942528735634</v>
      </c>
      <c r="M24" s="76">
        <v>196.62921348314606</v>
      </c>
    </row>
    <row r="25" spans="1:13" s="49" customFormat="1" ht="10.5" customHeight="1">
      <c r="A25" s="76"/>
      <c r="B25" s="49" t="s">
        <v>583</v>
      </c>
      <c r="C25" s="51" t="s">
        <v>142</v>
      </c>
      <c r="D25" s="49" t="s">
        <v>581</v>
      </c>
      <c r="E25" s="51" t="s">
        <v>582</v>
      </c>
      <c r="F25" s="113">
        <v>37</v>
      </c>
      <c r="G25" s="101">
        <v>60</v>
      </c>
      <c r="H25" s="101">
        <v>99</v>
      </c>
      <c r="I25" s="101">
        <v>103</v>
      </c>
      <c r="J25" s="101">
        <v>120</v>
      </c>
      <c r="K25" s="76">
        <v>200</v>
      </c>
      <c r="L25" s="76">
        <v>121.21212121212122</v>
      </c>
      <c r="M25" s="76">
        <v>116.50485436893203</v>
      </c>
    </row>
    <row r="26" spans="1:13" s="49" customFormat="1" ht="10.5" customHeight="1">
      <c r="A26" s="76"/>
      <c r="B26" s="49" t="s">
        <v>143</v>
      </c>
      <c r="C26" s="51" t="s">
        <v>53</v>
      </c>
      <c r="D26" s="49" t="s">
        <v>581</v>
      </c>
      <c r="E26" s="51" t="s">
        <v>582</v>
      </c>
      <c r="F26" s="113">
        <v>0</v>
      </c>
      <c r="G26" s="101">
        <v>0</v>
      </c>
      <c r="H26" s="101">
        <v>0</v>
      </c>
      <c r="I26" s="101">
        <v>0</v>
      </c>
      <c r="J26" s="101">
        <v>0</v>
      </c>
      <c r="K26" s="76"/>
      <c r="L26" s="76"/>
      <c r="M26" s="76"/>
    </row>
    <row r="27" spans="1:13" s="49" customFormat="1" ht="10.5" customHeight="1">
      <c r="A27" s="76"/>
      <c r="B27" s="49" t="s">
        <v>144</v>
      </c>
      <c r="C27" s="51" t="s">
        <v>145</v>
      </c>
      <c r="D27" s="49" t="s">
        <v>236</v>
      </c>
      <c r="E27" s="51" t="s">
        <v>555</v>
      </c>
      <c r="F27" s="113">
        <v>982</v>
      </c>
      <c r="G27" s="101">
        <v>996</v>
      </c>
      <c r="H27" s="101">
        <v>997</v>
      </c>
      <c r="I27" s="101">
        <v>1031</v>
      </c>
      <c r="J27" s="101">
        <v>1083</v>
      </c>
      <c r="K27" s="76">
        <v>108.73493975903614</v>
      </c>
      <c r="L27" s="76">
        <v>108.6258776328987</v>
      </c>
      <c r="M27" s="76">
        <v>105.04364694471387</v>
      </c>
    </row>
    <row r="28" spans="1:13" s="49" customFormat="1" ht="10.5" customHeight="1">
      <c r="A28" s="76"/>
      <c r="B28" s="49" t="s">
        <v>561</v>
      </c>
      <c r="C28" s="51" t="s">
        <v>562</v>
      </c>
      <c r="D28" s="49" t="s">
        <v>236</v>
      </c>
      <c r="E28" s="51" t="s">
        <v>555</v>
      </c>
      <c r="F28" s="110"/>
      <c r="G28" s="101">
        <v>0</v>
      </c>
      <c r="H28" s="101"/>
      <c r="I28" s="101"/>
      <c r="J28" s="101"/>
      <c r="K28" s="76"/>
      <c r="L28" s="76"/>
      <c r="M28" s="76"/>
    </row>
    <row r="29" spans="1:13" s="49" customFormat="1" ht="10.5" customHeight="1">
      <c r="A29" s="108"/>
      <c r="B29" s="49" t="s">
        <v>563</v>
      </c>
      <c r="C29" s="51" t="s">
        <v>564</v>
      </c>
      <c r="D29" s="49" t="s">
        <v>236</v>
      </c>
      <c r="E29" s="51" t="s">
        <v>555</v>
      </c>
      <c r="F29" s="113"/>
      <c r="G29" s="101">
        <v>0</v>
      </c>
      <c r="H29" s="101">
        <v>0</v>
      </c>
      <c r="I29" s="101">
        <v>0</v>
      </c>
      <c r="J29" s="101">
        <v>0</v>
      </c>
      <c r="K29" s="76"/>
      <c r="L29" s="76"/>
      <c r="M29" s="76"/>
    </row>
    <row r="30" spans="1:13" s="49" customFormat="1" ht="10.5" customHeight="1">
      <c r="A30" s="108"/>
      <c r="B30" s="49" t="s">
        <v>461</v>
      </c>
      <c r="C30" s="51" t="s">
        <v>462</v>
      </c>
      <c r="D30" s="49" t="s">
        <v>236</v>
      </c>
      <c r="E30" s="51" t="s">
        <v>555</v>
      </c>
      <c r="F30" s="113"/>
      <c r="G30" s="101">
        <v>0</v>
      </c>
      <c r="H30" s="101">
        <v>0</v>
      </c>
      <c r="I30" s="101">
        <v>0</v>
      </c>
      <c r="J30" s="101">
        <v>0</v>
      </c>
      <c r="K30" s="76"/>
      <c r="L30" s="76"/>
      <c r="M30" s="76"/>
    </row>
    <row r="31" spans="1:13" s="49" customFormat="1" ht="10.5" customHeight="1">
      <c r="A31" s="108"/>
      <c r="B31" s="49" t="s">
        <v>51</v>
      </c>
      <c r="C31" s="51" t="s">
        <v>312</v>
      </c>
      <c r="D31" s="108" t="s">
        <v>214</v>
      </c>
      <c r="E31" s="346" t="s">
        <v>157</v>
      </c>
      <c r="F31" s="110">
        <v>3277.9</v>
      </c>
      <c r="G31" s="76">
        <v>6906.8</v>
      </c>
      <c r="H31" s="76">
        <v>9500.6</v>
      </c>
      <c r="I31" s="76">
        <v>11018.6</v>
      </c>
      <c r="J31" s="76">
        <v>17010.166666666664</v>
      </c>
      <c r="K31" s="76">
        <v>246.28144244319606</v>
      </c>
      <c r="L31" s="76">
        <v>179.04307798103974</v>
      </c>
      <c r="M31" s="76">
        <v>154.3768415830202</v>
      </c>
    </row>
    <row r="32" spans="1:22" s="49" customFormat="1" ht="10.5" customHeight="1">
      <c r="A32" s="108"/>
      <c r="B32" s="49" t="s">
        <v>446</v>
      </c>
      <c r="C32" s="51" t="s">
        <v>608</v>
      </c>
      <c r="D32" s="108" t="s">
        <v>214</v>
      </c>
      <c r="E32" s="346" t="s">
        <v>157</v>
      </c>
      <c r="F32" s="110">
        <v>2200</v>
      </c>
      <c r="G32" s="76">
        <v>3345</v>
      </c>
      <c r="H32" s="76">
        <v>1440</v>
      </c>
      <c r="I32" s="76">
        <v>1855</v>
      </c>
      <c r="J32" s="76">
        <v>650</v>
      </c>
      <c r="K32" s="76">
        <v>19.43198804185351</v>
      </c>
      <c r="L32" s="76">
        <v>45.13888888888889</v>
      </c>
      <c r="M32" s="76">
        <v>35.04043126684636</v>
      </c>
      <c r="N32" s="52"/>
      <c r="O32" s="52"/>
      <c r="P32" s="52"/>
      <c r="Q32" s="52"/>
      <c r="R32" s="52"/>
      <c r="S32" s="52"/>
      <c r="T32" s="52"/>
      <c r="U32" s="52"/>
      <c r="V32" s="52"/>
    </row>
    <row r="33" spans="1:22" s="49" customFormat="1" ht="10.5" customHeight="1">
      <c r="A33" s="108"/>
      <c r="B33" s="108" t="s">
        <v>319</v>
      </c>
      <c r="C33" s="346" t="s">
        <v>320</v>
      </c>
      <c r="D33" s="52" t="s">
        <v>183</v>
      </c>
      <c r="E33" s="245" t="s">
        <v>180</v>
      </c>
      <c r="F33" s="110"/>
      <c r="G33" s="76"/>
      <c r="H33" s="76"/>
      <c r="I33" s="76"/>
      <c r="J33" s="76"/>
      <c r="K33" s="76"/>
      <c r="L33" s="76"/>
      <c r="M33" s="76"/>
      <c r="N33" s="52"/>
      <c r="O33" s="52"/>
      <c r="P33" s="52"/>
      <c r="Q33" s="52"/>
      <c r="R33" s="52"/>
      <c r="S33" s="52"/>
      <c r="T33" s="52"/>
      <c r="U33" s="52"/>
      <c r="V33" s="52"/>
    </row>
    <row r="34" spans="1:22" s="49" customFormat="1" ht="10.5" customHeight="1">
      <c r="A34" s="108"/>
      <c r="B34" s="108" t="s">
        <v>698</v>
      </c>
      <c r="C34" s="346"/>
      <c r="D34" s="52" t="s">
        <v>313</v>
      </c>
      <c r="E34" s="245" t="s">
        <v>186</v>
      </c>
      <c r="F34" s="76"/>
      <c r="G34" s="76"/>
      <c r="H34" s="76"/>
      <c r="I34" s="76"/>
      <c r="J34" s="76">
        <v>0</v>
      </c>
      <c r="K34" s="76"/>
      <c r="L34" s="76"/>
      <c r="M34" s="76"/>
      <c r="N34" s="52"/>
      <c r="O34" s="52"/>
      <c r="P34" s="52"/>
      <c r="Q34" s="52"/>
      <c r="R34" s="52"/>
      <c r="S34" s="52"/>
      <c r="T34" s="52"/>
      <c r="U34" s="52"/>
      <c r="V34" s="52"/>
    </row>
    <row r="35" spans="1:22" s="49" customFormat="1" ht="10.5" customHeight="1">
      <c r="A35" s="108"/>
      <c r="B35" s="108" t="s">
        <v>699</v>
      </c>
      <c r="C35" s="346"/>
      <c r="D35" s="49" t="s">
        <v>747</v>
      </c>
      <c r="E35" s="51" t="s">
        <v>748</v>
      </c>
      <c r="F35" s="101"/>
      <c r="G35" s="101"/>
      <c r="H35" s="101"/>
      <c r="I35" s="101"/>
      <c r="J35" s="101"/>
      <c r="K35" s="76"/>
      <c r="L35" s="76"/>
      <c r="M35" s="76"/>
      <c r="N35" s="52"/>
      <c r="O35" s="52"/>
      <c r="P35" s="52"/>
      <c r="Q35" s="52"/>
      <c r="R35" s="52"/>
      <c r="S35" s="52"/>
      <c r="T35" s="52"/>
      <c r="U35" s="52"/>
      <c r="V35" s="52"/>
    </row>
    <row r="36" spans="1:22" s="49" customFormat="1" ht="10.5" customHeight="1">
      <c r="A36" s="108"/>
      <c r="B36" s="108"/>
      <c r="C36" s="346"/>
      <c r="D36" s="52"/>
      <c r="E36" s="245"/>
      <c r="F36" s="52"/>
      <c r="G36" s="52"/>
      <c r="H36" s="76"/>
      <c r="I36" s="76"/>
      <c r="J36" s="76"/>
      <c r="K36" s="76"/>
      <c r="L36" s="76"/>
      <c r="M36" s="76"/>
      <c r="N36" s="52"/>
      <c r="O36" s="52"/>
      <c r="P36" s="52"/>
      <c r="Q36" s="52"/>
      <c r="R36" s="52"/>
      <c r="S36" s="52"/>
      <c r="T36" s="52"/>
      <c r="U36" s="52"/>
      <c r="V36" s="52"/>
    </row>
    <row r="37" spans="1:22" s="49" customFormat="1" ht="10.5" customHeight="1">
      <c r="A37" s="108"/>
      <c r="B37" s="50"/>
      <c r="C37" s="244"/>
      <c r="D37" s="50"/>
      <c r="E37" s="244"/>
      <c r="F37" s="50"/>
      <c r="G37" s="50"/>
      <c r="H37" s="50"/>
      <c r="I37" s="50"/>
      <c r="J37" s="50"/>
      <c r="K37" s="50"/>
      <c r="L37" s="50"/>
      <c r="M37" s="50"/>
      <c r="N37" s="52"/>
      <c r="O37" s="52"/>
      <c r="P37" s="52"/>
      <c r="Q37" s="52"/>
      <c r="R37" s="52"/>
      <c r="S37" s="52"/>
      <c r="T37" s="52"/>
      <c r="U37" s="52"/>
      <c r="V37" s="52"/>
    </row>
    <row r="38" spans="1:5" s="49" customFormat="1" ht="10.5" customHeight="1">
      <c r="A38" s="108"/>
      <c r="C38" s="51"/>
      <c r="D38" s="52"/>
      <c r="E38" s="245"/>
    </row>
    <row r="39" spans="3:5" s="49" customFormat="1" ht="10.5" customHeight="1">
      <c r="C39" s="51"/>
      <c r="D39" s="52"/>
      <c r="E39" s="245"/>
    </row>
    <row r="40" spans="1:16" s="49" customFormat="1" ht="10.5" customHeight="1">
      <c r="A40" s="75"/>
      <c r="B40" s="185"/>
      <c r="C40" s="90"/>
      <c r="D40" s="52"/>
      <c r="E40" s="245"/>
      <c r="F40" s="75"/>
      <c r="G40" s="75"/>
      <c r="H40" s="75"/>
      <c r="I40" s="347"/>
      <c r="J40" s="347"/>
      <c r="K40" s="75"/>
      <c r="L40" s="75"/>
      <c r="M40" s="75"/>
      <c r="N40" s="75"/>
      <c r="O40" s="75"/>
      <c r="P40" s="75"/>
    </row>
    <row r="41" spans="1:5" s="49" customFormat="1" ht="10.5" customHeight="1">
      <c r="A41" s="108"/>
      <c r="B41" s="108"/>
      <c r="C41" s="346"/>
      <c r="D41" s="52"/>
      <c r="E41" s="245"/>
    </row>
    <row r="42" spans="3:5" s="49" customFormat="1" ht="10.5" customHeight="1">
      <c r="C42" s="51"/>
      <c r="D42" s="52"/>
      <c r="E42" s="245"/>
    </row>
    <row r="43" spans="1:17" s="49" customFormat="1" ht="10.5" customHeight="1" hidden="1">
      <c r="A43" s="75"/>
      <c r="B43" s="185"/>
      <c r="C43" s="272"/>
      <c r="D43" s="52"/>
      <c r="E43" s="245"/>
      <c r="F43" s="75"/>
      <c r="G43" s="75"/>
      <c r="H43" s="75"/>
      <c r="I43" s="347"/>
      <c r="J43" s="347"/>
      <c r="K43" s="75"/>
      <c r="L43" s="75"/>
      <c r="M43" s="75"/>
      <c r="N43" s="75"/>
      <c r="O43" s="75"/>
      <c r="P43" s="75"/>
      <c r="Q43" s="75"/>
    </row>
    <row r="44" spans="3:12" s="49" customFormat="1" ht="10.5" customHeight="1" hidden="1">
      <c r="C44" s="245"/>
      <c r="D44" s="52"/>
      <c r="E44" s="245"/>
      <c r="F44" s="52"/>
      <c r="G44" s="52"/>
      <c r="H44" s="52"/>
      <c r="I44" s="52"/>
      <c r="J44" s="52"/>
      <c r="K44" s="52"/>
      <c r="L44" s="52"/>
    </row>
    <row r="45" spans="2:13" s="49" customFormat="1" ht="10.5" customHeight="1" hidden="1">
      <c r="B45" s="52"/>
      <c r="C45" s="245"/>
      <c r="D45" s="52"/>
      <c r="E45" s="245"/>
      <c r="F45" s="52"/>
      <c r="G45" s="52"/>
      <c r="H45" s="52"/>
      <c r="I45" s="52"/>
      <c r="J45" s="52"/>
      <c r="K45" s="52"/>
      <c r="L45" s="52"/>
      <c r="M45" s="52"/>
    </row>
    <row r="46" s="49" customFormat="1" ht="10.5" customHeight="1"/>
    <row r="47" s="49" customFormat="1" ht="10.5" customHeight="1"/>
    <row r="48" spans="1:5" s="49" customFormat="1" ht="10.5" customHeight="1">
      <c r="A48" s="52"/>
      <c r="B48" s="52"/>
      <c r="C48" s="52"/>
      <c r="D48" s="52"/>
      <c r="E48" s="52"/>
    </row>
    <row r="49" spans="1:5" s="49" customFormat="1" ht="10.5" customHeight="1">
      <c r="A49" s="248"/>
      <c r="B49" s="248"/>
      <c r="C49" s="248"/>
      <c r="D49" s="248"/>
      <c r="E49" s="248"/>
    </row>
    <row r="50" spans="1:5" s="49" customFormat="1" ht="10.5" customHeight="1">
      <c r="A50" s="248"/>
      <c r="B50" s="248"/>
      <c r="C50" s="248"/>
      <c r="D50" s="248"/>
      <c r="E50" s="248"/>
    </row>
    <row r="51" spans="1:5" s="49" customFormat="1" ht="10.5" customHeight="1">
      <c r="A51" s="52"/>
      <c r="B51" s="52"/>
      <c r="C51" s="52"/>
      <c r="D51" s="52"/>
      <c r="E51" s="52"/>
    </row>
    <row r="52" spans="1:5" s="49" customFormat="1" ht="10.5" customHeight="1">
      <c r="A52" s="52"/>
      <c r="B52" s="52"/>
      <c r="C52" s="52"/>
      <c r="D52" s="52"/>
      <c r="E52" s="52"/>
    </row>
    <row r="53" spans="1:5" s="49" customFormat="1" ht="10.5" customHeight="1">
      <c r="A53" s="108"/>
      <c r="B53" s="108"/>
      <c r="C53" s="108"/>
      <c r="D53" s="108"/>
      <c r="E53" s="108"/>
    </row>
    <row r="54" spans="1:5" s="49" customFormat="1" ht="10.5" customHeight="1">
      <c r="A54" s="108"/>
      <c r="B54" s="108"/>
      <c r="C54" s="108"/>
      <c r="D54" s="108"/>
      <c r="E54" s="108"/>
    </row>
    <row r="55" spans="1:5" s="49" customFormat="1" ht="10.5" customHeight="1">
      <c r="A55" s="108"/>
      <c r="B55" s="108"/>
      <c r="C55" s="108"/>
      <c r="D55" s="108"/>
      <c r="E55" s="108"/>
    </row>
    <row r="56" spans="1:5" s="49" customFormat="1" ht="10.5" customHeight="1">
      <c r="A56" s="108"/>
      <c r="B56" s="108"/>
      <c r="C56" s="108"/>
      <c r="D56" s="108"/>
      <c r="E56" s="108"/>
    </row>
    <row r="57" spans="1:5" s="49" customFormat="1" ht="10.5" customHeight="1">
      <c r="A57" s="108"/>
      <c r="B57" s="108"/>
      <c r="C57" s="108"/>
      <c r="D57" s="108"/>
      <c r="E57" s="108"/>
    </row>
    <row r="58" spans="1:5" s="49" customFormat="1" ht="10.5" customHeight="1">
      <c r="A58" s="108"/>
      <c r="B58" s="108"/>
      <c r="C58" s="108"/>
      <c r="D58" s="108"/>
      <c r="E58" s="108"/>
    </row>
    <row r="59" spans="1:5" s="49" customFormat="1" ht="10.5" customHeight="1">
      <c r="A59" s="108"/>
      <c r="B59" s="108"/>
      <c r="C59" s="108"/>
      <c r="D59" s="108"/>
      <c r="E59" s="108"/>
    </row>
    <row r="60" spans="1:5" s="49" customFormat="1" ht="10.5" customHeight="1">
      <c r="A60" s="108"/>
      <c r="B60" s="108"/>
      <c r="C60" s="108"/>
      <c r="D60" s="108"/>
      <c r="E60" s="108"/>
    </row>
    <row r="61" spans="1:5" s="49" customFormat="1" ht="10.5" customHeight="1">
      <c r="A61" s="108"/>
      <c r="B61" s="108"/>
      <c r="C61" s="108"/>
      <c r="D61" s="108"/>
      <c r="E61" s="108"/>
    </row>
    <row r="62" spans="1:18" s="49" customFormat="1" ht="10.5" customHeight="1">
      <c r="A62" s="311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</row>
    <row r="63" spans="1:5" s="49" customFormat="1" ht="10.5" customHeight="1">
      <c r="A63" s="108"/>
      <c r="B63" s="108"/>
      <c r="C63" s="108"/>
      <c r="D63" s="108"/>
      <c r="E63" s="108"/>
    </row>
    <row r="64" spans="1:5" s="49" customFormat="1" ht="10.5" customHeight="1">
      <c r="A64" s="108"/>
      <c r="B64" s="108"/>
      <c r="C64" s="108"/>
      <c r="D64" s="108"/>
      <c r="E64" s="108"/>
    </row>
    <row r="65" spans="1:5" s="49" customFormat="1" ht="10.5" customHeight="1">
      <c r="A65" s="52"/>
      <c r="B65" s="52"/>
      <c r="C65" s="52"/>
      <c r="D65" s="52"/>
      <c r="E65" s="52"/>
    </row>
    <row r="66" spans="1:5" s="49" customFormat="1" ht="10.5" customHeight="1">
      <c r="A66" s="52"/>
      <c r="B66" s="52"/>
      <c r="C66" s="52"/>
      <c r="D66" s="52"/>
      <c r="E66" s="52"/>
    </row>
    <row r="67" spans="1:5" s="49" customFormat="1" ht="10.5" customHeight="1">
      <c r="A67" s="108"/>
      <c r="B67" s="108"/>
      <c r="C67" s="108"/>
      <c r="D67" s="108"/>
      <c r="E67" s="108"/>
    </row>
    <row r="68" spans="1:5" s="49" customFormat="1" ht="10.5" customHeight="1">
      <c r="A68" s="108"/>
      <c r="B68" s="108"/>
      <c r="C68" s="108"/>
      <c r="D68" s="108"/>
      <c r="E68" s="108"/>
    </row>
    <row r="69" spans="1:5" s="49" customFormat="1" ht="10.5" customHeight="1">
      <c r="A69" s="108"/>
      <c r="B69" s="108"/>
      <c r="C69" s="108"/>
      <c r="D69" s="108"/>
      <c r="E69" s="108"/>
    </row>
    <row r="70" spans="1:5" s="49" customFormat="1" ht="10.5" customHeight="1">
      <c r="A70" s="52"/>
      <c r="B70" s="52"/>
      <c r="C70" s="52"/>
      <c r="D70" s="52"/>
      <c r="E70" s="52"/>
    </row>
    <row r="71" spans="1:5" s="49" customFormat="1" ht="10.5" customHeight="1">
      <c r="A71" s="108"/>
      <c r="B71" s="108"/>
      <c r="C71" s="108"/>
      <c r="D71" s="108"/>
      <c r="E71" s="108"/>
    </row>
    <row r="72" s="49" customFormat="1" ht="10.5" customHeight="1"/>
    <row r="73" spans="1:5" ht="10.5" customHeight="1">
      <c r="A73" s="320"/>
      <c r="B73" s="320"/>
      <c r="C73" s="320"/>
      <c r="D73" s="320"/>
      <c r="E73" s="320"/>
    </row>
    <row r="75" spans="1:5" ht="10.5" customHeight="1">
      <c r="A75" s="320"/>
      <c r="B75" s="320"/>
      <c r="C75" s="320"/>
      <c r="D75" s="320"/>
      <c r="E75" s="320"/>
    </row>
    <row r="78" spans="1:5" ht="10.5" customHeight="1">
      <c r="A78" s="320"/>
      <c r="B78" s="320"/>
      <c r="C78" s="320"/>
      <c r="D78" s="320"/>
      <c r="E78" s="320"/>
    </row>
    <row r="80" spans="1:5" ht="10.5" customHeight="1">
      <c r="A80" s="321"/>
      <c r="B80" s="321"/>
      <c r="C80" s="321"/>
      <c r="D80" s="321"/>
      <c r="E80" s="321"/>
    </row>
    <row r="81" spans="1:5" ht="10.5" customHeight="1">
      <c r="A81" s="320"/>
      <c r="B81" s="320"/>
      <c r="C81" s="320"/>
      <c r="D81" s="320"/>
      <c r="E81" s="320"/>
    </row>
  </sheetData>
  <sheetProtection/>
  <mergeCells count="1">
    <mergeCell ref="F4:J4"/>
  </mergeCells>
  <printOptions/>
  <pageMargins left="0.92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&amp;R&amp;"Arial Mon,Regular"&amp;18 40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C1">
      <selection activeCell="O1" sqref="O1:R16384"/>
    </sheetView>
  </sheetViews>
  <sheetFormatPr defaultColWidth="9.00390625" defaultRowHeight="12.75"/>
  <cols>
    <col min="1" max="1" width="10.375" style="77" customWidth="1"/>
    <col min="2" max="2" width="28.875" style="77" customWidth="1"/>
    <col min="3" max="3" width="26.00390625" style="77" customWidth="1"/>
    <col min="4" max="4" width="7.875" style="77" customWidth="1"/>
    <col min="5" max="5" width="7.00390625" style="77" customWidth="1"/>
    <col min="6" max="6" width="8.875" style="77" customWidth="1"/>
    <col min="7" max="7" width="9.375" style="77" customWidth="1"/>
    <col min="8" max="8" width="9.625" style="77" customWidth="1"/>
    <col min="9" max="9" width="0.2421875" style="77" hidden="1" customWidth="1"/>
    <col min="10" max="10" width="9.25390625" style="77" customWidth="1"/>
    <col min="11" max="11" width="8.125" style="77" customWidth="1"/>
    <col min="12" max="12" width="8.375" style="77" customWidth="1"/>
    <col min="13" max="13" width="8.125" style="77" customWidth="1"/>
    <col min="14" max="14" width="1.37890625" style="77" customWidth="1"/>
    <col min="15" max="16384" width="9.125" style="65" customWidth="1"/>
  </cols>
  <sheetData>
    <row r="1" spans="3:12" ht="12.75" customHeight="1">
      <c r="C1" s="179" t="s">
        <v>720</v>
      </c>
      <c r="F1" s="179"/>
      <c r="G1" s="97"/>
      <c r="H1" s="97"/>
      <c r="I1" s="97"/>
      <c r="J1" s="97"/>
      <c r="K1" s="97"/>
      <c r="L1" s="97"/>
    </row>
    <row r="2" spans="3:12" ht="12.75" customHeight="1">
      <c r="C2" s="181" t="s">
        <v>721</v>
      </c>
      <c r="F2" s="179"/>
      <c r="G2" s="97"/>
      <c r="H2" s="97"/>
      <c r="I2" s="97"/>
      <c r="J2" s="97"/>
      <c r="K2" s="97"/>
      <c r="L2" s="97"/>
    </row>
    <row r="3" spans="5:14" ht="12" customHeight="1">
      <c r="E3" s="82"/>
      <c r="F3" s="173"/>
      <c r="G3" s="173"/>
      <c r="H3" s="173"/>
      <c r="I3" s="173"/>
      <c r="J3" s="173"/>
      <c r="K3" s="173"/>
      <c r="N3" s="77" t="s">
        <v>450</v>
      </c>
    </row>
    <row r="4" spans="1:13" ht="11.25" customHeight="1">
      <c r="A4" s="80"/>
      <c r="B4" s="222" t="s">
        <v>800</v>
      </c>
      <c r="C4" s="85"/>
      <c r="D4" s="262" t="s">
        <v>42</v>
      </c>
      <c r="E4" s="168" t="s">
        <v>153</v>
      </c>
      <c r="F4" s="81" t="s">
        <v>802</v>
      </c>
      <c r="G4" s="1104" t="s">
        <v>861</v>
      </c>
      <c r="H4" s="1104"/>
      <c r="I4" s="228"/>
      <c r="J4" s="180"/>
      <c r="K4" s="81"/>
      <c r="L4" s="81"/>
      <c r="M4" s="85"/>
    </row>
    <row r="5" spans="1:13" ht="11.25" customHeight="1">
      <c r="A5" s="80"/>
      <c r="B5" s="223" t="s">
        <v>801</v>
      </c>
      <c r="C5" s="86"/>
      <c r="D5" s="54" t="s">
        <v>661</v>
      </c>
      <c r="E5" s="92" t="s">
        <v>526</v>
      </c>
      <c r="F5" s="83" t="s">
        <v>803</v>
      </c>
      <c r="G5" s="88">
        <v>2011</v>
      </c>
      <c r="H5" s="88">
        <v>2012</v>
      </c>
      <c r="I5" s="88"/>
      <c r="J5" s="88">
        <v>2013</v>
      </c>
      <c r="K5" s="83" t="s">
        <v>878</v>
      </c>
      <c r="L5" s="83" t="s">
        <v>876</v>
      </c>
      <c r="M5"/>
    </row>
    <row r="6" spans="1:13" ht="9.75" customHeight="1">
      <c r="A6" s="80"/>
      <c r="B6" s="223" t="s">
        <v>382</v>
      </c>
      <c r="C6" s="86"/>
      <c r="D6" s="54"/>
      <c r="E6" s="83"/>
      <c r="F6" s="92" t="s">
        <v>43</v>
      </c>
      <c r="G6" s="83" t="s">
        <v>804</v>
      </c>
      <c r="H6" s="83" t="s">
        <v>804</v>
      </c>
      <c r="I6" s="83" t="s">
        <v>804</v>
      </c>
      <c r="J6" s="83" t="s">
        <v>804</v>
      </c>
      <c r="K6" s="83" t="s">
        <v>804</v>
      </c>
      <c r="L6" s="83" t="s">
        <v>804</v>
      </c>
      <c r="M6" s="77" t="s">
        <v>788</v>
      </c>
    </row>
    <row r="7" spans="1:13" ht="12" customHeight="1">
      <c r="A7" s="80"/>
      <c r="B7" s="82"/>
      <c r="C7" s="87"/>
      <c r="D7" s="109"/>
      <c r="E7" s="87"/>
      <c r="F7" s="121" t="s">
        <v>491</v>
      </c>
      <c r="G7" s="84" t="s">
        <v>636</v>
      </c>
      <c r="H7" s="84" t="s">
        <v>636</v>
      </c>
      <c r="I7" s="84"/>
      <c r="J7" s="84" t="s">
        <v>636</v>
      </c>
      <c r="K7" s="84" t="s">
        <v>635</v>
      </c>
      <c r="L7" s="84" t="s">
        <v>635</v>
      </c>
      <c r="M7" s="87"/>
    </row>
    <row r="8" spans="2:13" ht="9.75" customHeight="1">
      <c r="B8" s="171" t="s">
        <v>217</v>
      </c>
      <c r="C8" s="170" t="s">
        <v>447</v>
      </c>
      <c r="D8" s="171"/>
      <c r="E8" s="97"/>
      <c r="F8" s="97"/>
      <c r="G8" s="110"/>
      <c r="H8" s="110"/>
      <c r="I8" s="110"/>
      <c r="J8" s="110"/>
      <c r="K8" s="97"/>
      <c r="L8" s="97"/>
      <c r="M8" s="97"/>
    </row>
    <row r="9" spans="2:13" ht="9.75" customHeight="1">
      <c r="B9" s="49" t="s">
        <v>492</v>
      </c>
      <c r="C9" s="51" t="s">
        <v>493</v>
      </c>
      <c r="D9" s="49" t="s">
        <v>183</v>
      </c>
      <c r="E9" s="79" t="s">
        <v>180</v>
      </c>
      <c r="F9" s="167">
        <v>300100</v>
      </c>
      <c r="G9" s="110">
        <v>24488.2</v>
      </c>
      <c r="H9" s="110">
        <v>24524.2</v>
      </c>
      <c r="I9" s="110">
        <v>24524.2</v>
      </c>
      <c r="J9" s="110">
        <v>24869.287</v>
      </c>
      <c r="K9" s="110">
        <v>5491.83</v>
      </c>
      <c r="L9" s="110">
        <v>5539.846</v>
      </c>
      <c r="M9" s="110">
        <v>100.8743169398907</v>
      </c>
    </row>
    <row r="10" spans="2:13" ht="11.25" customHeight="1">
      <c r="B10" s="49" t="s">
        <v>494</v>
      </c>
      <c r="C10" s="51" t="s">
        <v>495</v>
      </c>
      <c r="D10" s="49" t="s">
        <v>183</v>
      </c>
      <c r="E10" s="79" t="s">
        <v>180</v>
      </c>
      <c r="F10" s="167">
        <v>617700</v>
      </c>
      <c r="G10" s="110">
        <v>20322.3</v>
      </c>
      <c r="H10" s="110">
        <v>20723.8</v>
      </c>
      <c r="I10" s="110">
        <v>20723.8</v>
      </c>
      <c r="J10" s="110">
        <v>26687.110800000002</v>
      </c>
      <c r="K10" s="110">
        <v>10439.13</v>
      </c>
      <c r="L10" s="110">
        <v>10796.778299999998</v>
      </c>
      <c r="M10" s="110">
        <v>103.42603550295857</v>
      </c>
    </row>
    <row r="11" spans="2:13" ht="11.25" customHeight="1">
      <c r="B11" s="49" t="s">
        <v>496</v>
      </c>
      <c r="C11" s="51" t="s">
        <v>498</v>
      </c>
      <c r="D11" s="49" t="s">
        <v>497</v>
      </c>
      <c r="E11" s="79" t="s">
        <v>182</v>
      </c>
      <c r="F11" s="167">
        <v>3966000</v>
      </c>
      <c r="G11" s="110">
        <v>80906.4</v>
      </c>
      <c r="H11" s="110">
        <v>71784.6</v>
      </c>
      <c r="I11" s="110">
        <v>71784.6</v>
      </c>
      <c r="J11" s="110">
        <v>20623.2</v>
      </c>
      <c r="K11" s="110">
        <v>6742.2</v>
      </c>
      <c r="L11" s="110">
        <v>19433.4</v>
      </c>
      <c r="M11" s="110">
        <v>288.2352941176471</v>
      </c>
    </row>
    <row r="12" spans="2:13" ht="10.5" customHeight="1">
      <c r="B12" s="49" t="s">
        <v>499</v>
      </c>
      <c r="C12" s="51" t="s">
        <v>500</v>
      </c>
      <c r="D12" s="49" t="s">
        <v>497</v>
      </c>
      <c r="E12" s="79" t="s">
        <v>182</v>
      </c>
      <c r="F12" s="167">
        <v>160000</v>
      </c>
      <c r="G12" s="110">
        <v>640</v>
      </c>
      <c r="H12" s="110">
        <v>736</v>
      </c>
      <c r="I12" s="110">
        <v>736</v>
      </c>
      <c r="J12" s="110">
        <v>8976</v>
      </c>
      <c r="K12" s="110">
        <v>1712</v>
      </c>
      <c r="L12" s="110">
        <v>3968</v>
      </c>
      <c r="M12" s="110">
        <v>231.77570093457942</v>
      </c>
    </row>
    <row r="13" spans="2:13" ht="10.5" customHeight="1">
      <c r="B13" s="49" t="s">
        <v>501</v>
      </c>
      <c r="C13" s="51" t="s">
        <v>502</v>
      </c>
      <c r="D13" s="49" t="s">
        <v>183</v>
      </c>
      <c r="E13" s="79" t="s">
        <v>180</v>
      </c>
      <c r="F13" s="167">
        <v>227000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/>
    </row>
    <row r="14" spans="2:13" ht="10.5" customHeight="1">
      <c r="B14" s="49" t="s">
        <v>503</v>
      </c>
      <c r="C14" s="51" t="s">
        <v>504</v>
      </c>
      <c r="D14" s="49" t="s">
        <v>183</v>
      </c>
      <c r="E14" s="79" t="s">
        <v>180</v>
      </c>
      <c r="F14" s="167">
        <v>300000</v>
      </c>
      <c r="G14" s="110">
        <v>0</v>
      </c>
      <c r="H14" s="110">
        <v>0</v>
      </c>
      <c r="I14" s="110">
        <v>0</v>
      </c>
      <c r="J14" s="110">
        <v>5250</v>
      </c>
      <c r="K14" s="110">
        <v>840</v>
      </c>
      <c r="L14" s="110">
        <v>2670</v>
      </c>
      <c r="M14" s="110">
        <v>317.85714285714283</v>
      </c>
    </row>
    <row r="15" spans="2:13" ht="10.5" customHeight="1">
      <c r="B15" s="49" t="s">
        <v>250</v>
      </c>
      <c r="C15" s="51"/>
      <c r="D15" s="49" t="s">
        <v>183</v>
      </c>
      <c r="E15" s="79" t="s">
        <v>180</v>
      </c>
      <c r="F15" s="167">
        <v>1900000</v>
      </c>
      <c r="G15" s="110">
        <v>1197000</v>
      </c>
      <c r="H15" s="110">
        <v>981730</v>
      </c>
      <c r="I15" s="110">
        <v>981730</v>
      </c>
      <c r="J15" s="110">
        <v>74100</v>
      </c>
      <c r="K15" s="110">
        <v>0</v>
      </c>
      <c r="L15" s="110">
        <v>0</v>
      </c>
      <c r="M15" s="110"/>
    </row>
    <row r="16" spans="2:13" ht="10.5" customHeight="1">
      <c r="B16" s="49" t="s">
        <v>251</v>
      </c>
      <c r="C16" s="51"/>
      <c r="D16" s="49" t="s">
        <v>183</v>
      </c>
      <c r="E16" s="79" t="s">
        <v>180</v>
      </c>
      <c r="F16" s="167">
        <v>1400000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/>
    </row>
    <row r="17" spans="2:13" ht="10.5" customHeight="1">
      <c r="B17" s="49" t="s">
        <v>252</v>
      </c>
      <c r="C17" s="51"/>
      <c r="D17" s="49" t="s">
        <v>183</v>
      </c>
      <c r="E17" s="79" t="s">
        <v>180</v>
      </c>
      <c r="F17" s="167">
        <v>1400000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/>
    </row>
    <row r="18" spans="2:13" ht="9.75" customHeight="1">
      <c r="B18" s="49" t="s">
        <v>253</v>
      </c>
      <c r="C18" s="51"/>
      <c r="D18" s="49" t="s">
        <v>183</v>
      </c>
      <c r="E18" s="79" t="s">
        <v>180</v>
      </c>
      <c r="F18" s="167">
        <v>700000</v>
      </c>
      <c r="G18" s="110">
        <v>83300</v>
      </c>
      <c r="H18" s="110">
        <v>75810</v>
      </c>
      <c r="I18" s="110">
        <v>75810</v>
      </c>
      <c r="J18" s="110">
        <v>4900</v>
      </c>
      <c r="K18" s="110">
        <v>0</v>
      </c>
      <c r="L18" s="110">
        <v>0</v>
      </c>
      <c r="M18" s="110"/>
    </row>
    <row r="19" spans="2:13" ht="11.25" customHeight="1">
      <c r="B19" s="49" t="s">
        <v>215</v>
      </c>
      <c r="C19" s="134" t="s">
        <v>516</v>
      </c>
      <c r="D19" s="134"/>
      <c r="E19" s="78"/>
      <c r="F19" s="188"/>
      <c r="G19" s="189">
        <v>1406656.9</v>
      </c>
      <c r="H19" s="189">
        <v>1175308.6</v>
      </c>
      <c r="I19" s="189">
        <v>1175308.6</v>
      </c>
      <c r="J19" s="189">
        <v>165405.5978</v>
      </c>
      <c r="K19" s="189">
        <v>25225.16</v>
      </c>
      <c r="L19" s="189">
        <v>42408.0243</v>
      </c>
      <c r="M19" s="189">
        <v>168.11795960858126</v>
      </c>
    </row>
    <row r="20" spans="2:13" ht="10.5" customHeight="1">
      <c r="B20" s="185" t="s">
        <v>637</v>
      </c>
      <c r="C20" s="170" t="s">
        <v>448</v>
      </c>
      <c r="D20" s="171"/>
      <c r="E20" s="97"/>
      <c r="F20" s="97"/>
      <c r="G20" s="190"/>
      <c r="H20" s="190"/>
      <c r="I20" s="190"/>
      <c r="J20" s="190"/>
      <c r="K20" s="190"/>
      <c r="L20" s="110"/>
      <c r="M20" s="189"/>
    </row>
    <row r="21" spans="2:13" ht="12" customHeight="1">
      <c r="B21" s="49" t="s">
        <v>596</v>
      </c>
      <c r="C21" s="51" t="s">
        <v>597</v>
      </c>
      <c r="D21" s="185" t="s">
        <v>781</v>
      </c>
      <c r="E21" s="79" t="s">
        <v>552</v>
      </c>
      <c r="F21" s="167">
        <v>17000</v>
      </c>
      <c r="G21" s="110">
        <v>9214</v>
      </c>
      <c r="H21" s="110">
        <v>4219.4</v>
      </c>
      <c r="I21" s="110">
        <v>4219.4</v>
      </c>
      <c r="J21" s="110">
        <v>4097</v>
      </c>
      <c r="K21" s="110">
        <v>1700</v>
      </c>
      <c r="L21" s="110">
        <v>3570</v>
      </c>
      <c r="M21" s="110">
        <v>210</v>
      </c>
    </row>
    <row r="22" spans="2:13" ht="10.5" customHeight="1">
      <c r="B22" s="49" t="s">
        <v>598</v>
      </c>
      <c r="C22" s="51" t="s">
        <v>601</v>
      </c>
      <c r="D22" s="185" t="s">
        <v>183</v>
      </c>
      <c r="E22" s="79" t="s">
        <v>180</v>
      </c>
      <c r="F22" s="167">
        <v>30000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/>
    </row>
    <row r="23" spans="2:13" ht="11.25" customHeight="1">
      <c r="B23" s="49" t="s">
        <v>602</v>
      </c>
      <c r="C23" s="51" t="s">
        <v>216</v>
      </c>
      <c r="D23" s="185" t="s">
        <v>781</v>
      </c>
      <c r="E23" s="79" t="s">
        <v>552</v>
      </c>
      <c r="F23" s="167">
        <v>1200</v>
      </c>
      <c r="G23" s="110"/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/>
    </row>
    <row r="24" spans="2:13" ht="11.25" customHeight="1">
      <c r="B24" s="49" t="s">
        <v>603</v>
      </c>
      <c r="C24" s="51" t="s">
        <v>93</v>
      </c>
      <c r="D24" s="185" t="s">
        <v>781</v>
      </c>
      <c r="E24" s="79" t="s">
        <v>552</v>
      </c>
      <c r="F24" s="167">
        <v>18000</v>
      </c>
      <c r="G24" s="110"/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/>
    </row>
    <row r="25" spans="2:13" ht="11.25" customHeight="1">
      <c r="B25" s="49" t="s">
        <v>141</v>
      </c>
      <c r="C25" s="51" t="s">
        <v>379</v>
      </c>
      <c r="D25" s="49" t="s">
        <v>313</v>
      </c>
      <c r="E25" s="79" t="s">
        <v>553</v>
      </c>
      <c r="F25" s="362">
        <v>400000</v>
      </c>
      <c r="G25" s="110">
        <v>1420</v>
      </c>
      <c r="H25" s="110">
        <v>2000</v>
      </c>
      <c r="I25" s="110">
        <v>2000</v>
      </c>
      <c r="J25" s="110">
        <v>16440</v>
      </c>
      <c r="K25" s="110">
        <v>720</v>
      </c>
      <c r="L25" s="110">
        <v>0</v>
      </c>
      <c r="M25" s="110"/>
    </row>
    <row r="26" spans="2:13" ht="10.5" customHeight="1">
      <c r="B26" s="49" t="s">
        <v>777</v>
      </c>
      <c r="C26" s="51"/>
      <c r="D26" s="185" t="s">
        <v>775</v>
      </c>
      <c r="E26" s="79" t="s">
        <v>776</v>
      </c>
      <c r="F26" s="167">
        <v>70000</v>
      </c>
      <c r="G26" s="110"/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/>
    </row>
    <row r="27" spans="2:13" ht="12" customHeight="1">
      <c r="B27" s="49" t="s">
        <v>83</v>
      </c>
      <c r="C27" s="134" t="s">
        <v>265</v>
      </c>
      <c r="D27" s="134"/>
      <c r="E27" s="78"/>
      <c r="F27" s="188"/>
      <c r="G27" s="189">
        <v>10634</v>
      </c>
      <c r="H27" s="189">
        <v>6219.4</v>
      </c>
      <c r="I27" s="189">
        <v>6219.4</v>
      </c>
      <c r="J27" s="189">
        <v>20537</v>
      </c>
      <c r="K27" s="189">
        <v>2420</v>
      </c>
      <c r="L27" s="189">
        <v>3570</v>
      </c>
      <c r="M27" s="189">
        <v>147.5206611570248</v>
      </c>
    </row>
    <row r="28" spans="2:13" ht="10.5" customHeight="1">
      <c r="B28" s="171" t="s">
        <v>65</v>
      </c>
      <c r="C28" s="170" t="s">
        <v>33</v>
      </c>
      <c r="D28" s="171"/>
      <c r="E28" s="97"/>
      <c r="F28" s="97"/>
      <c r="G28" s="190"/>
      <c r="H28" s="190"/>
      <c r="I28" s="190"/>
      <c r="J28" s="190"/>
      <c r="K28" s="190"/>
      <c r="L28" s="110"/>
      <c r="M28" s="110"/>
    </row>
    <row r="29" spans="2:13" ht="11.25" customHeight="1">
      <c r="B29" s="49" t="s">
        <v>266</v>
      </c>
      <c r="C29" s="51" t="s">
        <v>267</v>
      </c>
      <c r="D29" s="49" t="s">
        <v>313</v>
      </c>
      <c r="E29" s="79" t="s">
        <v>553</v>
      </c>
      <c r="F29" s="167">
        <v>49500</v>
      </c>
      <c r="G29" s="254">
        <v>0</v>
      </c>
      <c r="H29" s="254">
        <v>0</v>
      </c>
      <c r="I29" s="110">
        <v>0</v>
      </c>
      <c r="J29" s="254">
        <v>0</v>
      </c>
      <c r="K29" s="110">
        <v>0</v>
      </c>
      <c r="L29" s="110">
        <v>0</v>
      </c>
      <c r="M29" s="110"/>
    </row>
    <row r="30" spans="2:13" ht="10.5" customHeight="1">
      <c r="B30" s="49" t="s">
        <v>268</v>
      </c>
      <c r="C30" s="51" t="s">
        <v>171</v>
      </c>
      <c r="D30" s="49" t="s">
        <v>269</v>
      </c>
      <c r="E30" s="79" t="s">
        <v>554</v>
      </c>
      <c r="F30" s="167">
        <v>52000</v>
      </c>
      <c r="G30" s="254">
        <v>60725.6</v>
      </c>
      <c r="H30" s="254">
        <v>98841.6</v>
      </c>
      <c r="I30" s="110">
        <v>98841.6</v>
      </c>
      <c r="J30" s="254">
        <v>71874.4</v>
      </c>
      <c r="K30" s="110">
        <v>21548.8</v>
      </c>
      <c r="L30" s="110">
        <v>17399.2</v>
      </c>
      <c r="M30" s="110">
        <v>80.74324324324324</v>
      </c>
    </row>
    <row r="31" spans="2:13" ht="10.5" customHeight="1">
      <c r="B31" s="49" t="s">
        <v>235</v>
      </c>
      <c r="C31" s="51" t="s">
        <v>237</v>
      </c>
      <c r="D31" s="185" t="s">
        <v>236</v>
      </c>
      <c r="E31" s="79" t="s">
        <v>555</v>
      </c>
      <c r="F31" s="167">
        <v>15000</v>
      </c>
      <c r="G31" s="254">
        <v>38295</v>
      </c>
      <c r="H31" s="254">
        <v>38325</v>
      </c>
      <c r="I31" s="110">
        <v>38325</v>
      </c>
      <c r="J31" s="254">
        <v>43080</v>
      </c>
      <c r="K31" s="110">
        <v>15465</v>
      </c>
      <c r="L31" s="110">
        <v>16245</v>
      </c>
      <c r="M31" s="110">
        <v>105.04364694471387</v>
      </c>
    </row>
    <row r="32" spans="2:13" ht="9.75" customHeight="1">
      <c r="B32" s="49" t="s">
        <v>105</v>
      </c>
      <c r="C32" s="51" t="s">
        <v>463</v>
      </c>
      <c r="D32" s="49" t="s">
        <v>106</v>
      </c>
      <c r="E32" s="79" t="s">
        <v>56</v>
      </c>
      <c r="F32" s="167">
        <v>16500</v>
      </c>
      <c r="G32" s="254">
        <v>2788.5</v>
      </c>
      <c r="H32" s="254">
        <v>2821.5</v>
      </c>
      <c r="I32" s="110">
        <v>2821.5</v>
      </c>
      <c r="J32" s="254">
        <v>3844.5</v>
      </c>
      <c r="K32" s="110">
        <v>1699.5</v>
      </c>
      <c r="L32" s="110">
        <v>1980</v>
      </c>
      <c r="M32" s="110">
        <v>116.50485436893203</v>
      </c>
    </row>
    <row r="33" spans="2:13" ht="10.5" customHeight="1">
      <c r="B33" s="49" t="s">
        <v>107</v>
      </c>
      <c r="C33" s="51" t="s">
        <v>108</v>
      </c>
      <c r="D33" s="49" t="s">
        <v>106</v>
      </c>
      <c r="E33" s="79" t="s">
        <v>56</v>
      </c>
      <c r="F33" s="167">
        <v>35000</v>
      </c>
      <c r="G33" s="254">
        <v>3955</v>
      </c>
      <c r="H33" s="254">
        <v>4550</v>
      </c>
      <c r="I33" s="110">
        <v>4550</v>
      </c>
      <c r="J33" s="254">
        <v>6860</v>
      </c>
      <c r="K33" s="110">
        <v>3115</v>
      </c>
      <c r="L33" s="110">
        <v>6125</v>
      </c>
      <c r="M33" s="110">
        <v>196.62921348314606</v>
      </c>
    </row>
    <row r="34" spans="2:13" ht="10.5" customHeight="1">
      <c r="B34" s="49" t="s">
        <v>109</v>
      </c>
      <c r="C34" s="51" t="s">
        <v>110</v>
      </c>
      <c r="D34" s="49" t="s">
        <v>106</v>
      </c>
      <c r="E34" s="79" t="s">
        <v>56</v>
      </c>
      <c r="F34" s="167">
        <v>6384</v>
      </c>
      <c r="G34" s="254">
        <v>0</v>
      </c>
      <c r="H34" s="254">
        <v>0</v>
      </c>
      <c r="I34" s="110">
        <v>0</v>
      </c>
      <c r="J34" s="254">
        <v>0</v>
      </c>
      <c r="K34" s="110">
        <v>0</v>
      </c>
      <c r="L34" s="110">
        <v>0</v>
      </c>
      <c r="M34" s="110"/>
    </row>
    <row r="35" spans="2:13" ht="10.5" customHeight="1">
      <c r="B35" s="49" t="s">
        <v>655</v>
      </c>
      <c r="C35" s="51" t="s">
        <v>2</v>
      </c>
      <c r="D35" s="185" t="s">
        <v>656</v>
      </c>
      <c r="E35" s="79" t="s">
        <v>184</v>
      </c>
      <c r="F35" s="167">
        <v>2620</v>
      </c>
      <c r="G35" s="254">
        <v>1865.4</v>
      </c>
      <c r="H35" s="254">
        <v>1441</v>
      </c>
      <c r="I35" s="110">
        <v>1441</v>
      </c>
      <c r="J35" s="254">
        <v>22532</v>
      </c>
      <c r="K35" s="110">
        <v>0</v>
      </c>
      <c r="L35" s="110">
        <v>0</v>
      </c>
      <c r="M35" s="110"/>
    </row>
    <row r="36" spans="2:13" ht="9.75" customHeight="1">
      <c r="B36" s="49" t="s">
        <v>3</v>
      </c>
      <c r="C36" s="51" t="s">
        <v>94</v>
      </c>
      <c r="D36" s="49" t="s">
        <v>214</v>
      </c>
      <c r="E36" s="79" t="s">
        <v>427</v>
      </c>
      <c r="F36" s="167">
        <v>1</v>
      </c>
      <c r="G36" s="254">
        <v>20731.7</v>
      </c>
      <c r="H36" s="254">
        <v>22487.5</v>
      </c>
      <c r="I36" s="110">
        <v>22487.5</v>
      </c>
      <c r="J36" s="254">
        <v>28838.383928571428</v>
      </c>
      <c r="K36" s="110">
        <v>11018.619047619048</v>
      </c>
      <c r="L36" s="110">
        <v>17010.166666666664</v>
      </c>
      <c r="M36" s="110">
        <v>154.37657471552478</v>
      </c>
    </row>
    <row r="37" spans="2:13" ht="10.5" customHeight="1">
      <c r="B37" s="49" t="s">
        <v>4</v>
      </c>
      <c r="C37" s="51" t="s">
        <v>6</v>
      </c>
      <c r="D37" s="49" t="s">
        <v>5</v>
      </c>
      <c r="E37" s="79" t="s">
        <v>57</v>
      </c>
      <c r="F37" s="167">
        <v>245200</v>
      </c>
      <c r="G37" s="254">
        <v>17164</v>
      </c>
      <c r="H37" s="254">
        <v>15692.8</v>
      </c>
      <c r="I37" s="110">
        <v>15692.8</v>
      </c>
      <c r="J37" s="254">
        <v>10053.2</v>
      </c>
      <c r="K37" s="110">
        <v>1716.4</v>
      </c>
      <c r="L37" s="110">
        <v>245.2</v>
      </c>
      <c r="M37" s="110">
        <v>14.285714285714285</v>
      </c>
    </row>
    <row r="38" spans="2:13" ht="10.5" customHeight="1">
      <c r="B38" s="49" t="s">
        <v>433</v>
      </c>
      <c r="C38" s="51" t="s">
        <v>521</v>
      </c>
      <c r="D38" s="185" t="s">
        <v>236</v>
      </c>
      <c r="E38" s="79" t="s">
        <v>555</v>
      </c>
      <c r="F38" s="167">
        <v>15000</v>
      </c>
      <c r="G38" s="254">
        <v>0</v>
      </c>
      <c r="H38" s="254">
        <v>0</v>
      </c>
      <c r="I38" s="110">
        <v>0</v>
      </c>
      <c r="J38" s="254">
        <v>0</v>
      </c>
      <c r="K38" s="110">
        <v>0</v>
      </c>
      <c r="L38" s="110">
        <v>0</v>
      </c>
      <c r="M38" s="110"/>
    </row>
    <row r="39" spans="2:13" ht="10.5" customHeight="1">
      <c r="B39" s="49" t="s">
        <v>522</v>
      </c>
      <c r="C39" s="51" t="s">
        <v>568</v>
      </c>
      <c r="D39" s="185" t="s">
        <v>236</v>
      </c>
      <c r="E39" s="79" t="s">
        <v>555</v>
      </c>
      <c r="F39" s="167">
        <v>10000</v>
      </c>
      <c r="G39" s="254">
        <v>0</v>
      </c>
      <c r="H39" s="254">
        <v>0</v>
      </c>
      <c r="I39" s="110">
        <v>0</v>
      </c>
      <c r="J39" s="254">
        <v>0</v>
      </c>
      <c r="K39" s="110">
        <v>0</v>
      </c>
      <c r="L39" s="110">
        <v>0</v>
      </c>
      <c r="M39" s="110"/>
    </row>
    <row r="40" spans="2:13" ht="10.5" customHeight="1">
      <c r="B40" s="49" t="s">
        <v>380</v>
      </c>
      <c r="C40" s="51" t="s">
        <v>381</v>
      </c>
      <c r="D40" s="49" t="s">
        <v>313</v>
      </c>
      <c r="E40" s="79" t="s">
        <v>553</v>
      </c>
      <c r="F40" s="167">
        <v>22000</v>
      </c>
      <c r="G40" s="254">
        <v>0</v>
      </c>
      <c r="H40" s="254">
        <v>0</v>
      </c>
      <c r="I40" s="110">
        <v>0</v>
      </c>
      <c r="J40" s="254">
        <v>0</v>
      </c>
      <c r="K40" s="110">
        <v>0</v>
      </c>
      <c r="L40" s="110">
        <v>0</v>
      </c>
      <c r="M40" s="110"/>
    </row>
    <row r="41" spans="2:13" ht="10.5" customHeight="1">
      <c r="B41" s="191" t="s">
        <v>368</v>
      </c>
      <c r="C41" s="51" t="s">
        <v>370</v>
      </c>
      <c r="D41" s="191" t="s">
        <v>369</v>
      </c>
      <c r="E41" s="79" t="s">
        <v>616</v>
      </c>
      <c r="F41" s="167">
        <v>23700</v>
      </c>
      <c r="G41" s="254">
        <v>521.4</v>
      </c>
      <c r="H41" s="254">
        <v>1061760</v>
      </c>
      <c r="I41" s="110">
        <v>1061760</v>
      </c>
      <c r="J41" s="254">
        <v>1125750</v>
      </c>
      <c r="K41" s="110">
        <v>559320</v>
      </c>
      <c r="L41" s="110">
        <v>580650</v>
      </c>
      <c r="M41" s="110">
        <v>103.81355932203388</v>
      </c>
    </row>
    <row r="42" spans="2:13" ht="10.5" customHeight="1">
      <c r="B42" s="49" t="s">
        <v>371</v>
      </c>
      <c r="C42" s="51" t="s">
        <v>569</v>
      </c>
      <c r="D42" s="185" t="s">
        <v>183</v>
      </c>
      <c r="E42" s="79" t="s">
        <v>180</v>
      </c>
      <c r="F42" s="167">
        <v>800</v>
      </c>
      <c r="G42" s="254">
        <v>0</v>
      </c>
      <c r="H42" s="254">
        <v>0</v>
      </c>
      <c r="I42" s="110">
        <v>0</v>
      </c>
      <c r="J42" s="254">
        <v>0</v>
      </c>
      <c r="K42" s="110">
        <v>0</v>
      </c>
      <c r="L42" s="110">
        <v>0</v>
      </c>
      <c r="M42" s="110"/>
    </row>
    <row r="43" spans="2:13" ht="11.25" customHeight="1">
      <c r="B43" s="49" t="s">
        <v>477</v>
      </c>
      <c r="C43" s="51" t="s">
        <v>570</v>
      </c>
      <c r="D43" s="49" t="s">
        <v>214</v>
      </c>
      <c r="E43" s="79" t="s">
        <v>427</v>
      </c>
      <c r="F43" s="167">
        <v>1</v>
      </c>
      <c r="G43" s="254">
        <v>0</v>
      </c>
      <c r="H43" s="254">
        <v>0</v>
      </c>
      <c r="I43" s="110">
        <v>0</v>
      </c>
      <c r="J43" s="254">
        <v>0</v>
      </c>
      <c r="K43" s="110">
        <v>0</v>
      </c>
      <c r="L43" s="110">
        <v>0</v>
      </c>
      <c r="M43" s="110"/>
    </row>
    <row r="44" spans="2:13" ht="10.5" customHeight="1">
      <c r="B44" s="192" t="s">
        <v>584</v>
      </c>
      <c r="C44" s="51" t="s">
        <v>48</v>
      </c>
      <c r="D44" s="185" t="s">
        <v>585</v>
      </c>
      <c r="E44" s="79" t="s">
        <v>586</v>
      </c>
      <c r="F44" s="167">
        <v>250000</v>
      </c>
      <c r="G44" s="254">
        <v>51.6</v>
      </c>
      <c r="H44" s="254">
        <v>51750</v>
      </c>
      <c r="I44" s="110">
        <v>51750</v>
      </c>
      <c r="J44" s="254">
        <v>60575</v>
      </c>
      <c r="K44" s="110">
        <v>15525</v>
      </c>
      <c r="L44" s="110">
        <v>15100</v>
      </c>
      <c r="M44" s="110">
        <v>97.26247987117553</v>
      </c>
    </row>
    <row r="45" spans="2:13" ht="10.5" customHeight="1">
      <c r="B45" s="192" t="s">
        <v>321</v>
      </c>
      <c r="C45" s="51"/>
      <c r="D45" s="185" t="s">
        <v>587</v>
      </c>
      <c r="E45" s="79" t="s">
        <v>586</v>
      </c>
      <c r="F45" s="167">
        <v>297000</v>
      </c>
      <c r="G45" s="254">
        <v>44.1</v>
      </c>
      <c r="H45" s="254">
        <v>27294.3</v>
      </c>
      <c r="I45" s="110">
        <v>27294.3</v>
      </c>
      <c r="J45" s="254">
        <v>56162.7</v>
      </c>
      <c r="K45" s="110">
        <v>14166.9</v>
      </c>
      <c r="L45" s="110">
        <v>13572.9</v>
      </c>
      <c r="M45" s="110">
        <v>95.80712788259959</v>
      </c>
    </row>
    <row r="46" spans="2:13" ht="11.25" customHeight="1">
      <c r="B46" s="49" t="s">
        <v>83</v>
      </c>
      <c r="C46" s="134" t="s">
        <v>571</v>
      </c>
      <c r="D46" s="134"/>
      <c r="E46" s="78"/>
      <c r="F46" s="188"/>
      <c r="G46" s="189">
        <v>146142.30000000002</v>
      </c>
      <c r="H46" s="189">
        <v>1324963.7</v>
      </c>
      <c r="I46" s="189">
        <v>1324963.7</v>
      </c>
      <c r="J46" s="189">
        <v>1429570.1839285714</v>
      </c>
      <c r="K46" s="189">
        <v>643575.219047619</v>
      </c>
      <c r="L46" s="189">
        <v>668327.4666666667</v>
      </c>
      <c r="M46" s="189">
        <v>103.8460535593146</v>
      </c>
    </row>
    <row r="47" spans="2:13" ht="10.5">
      <c r="B47" s="91" t="s">
        <v>572</v>
      </c>
      <c r="C47" s="137" t="s">
        <v>231</v>
      </c>
      <c r="D47" s="103"/>
      <c r="E47" s="94"/>
      <c r="F47" s="186"/>
      <c r="G47" s="172">
        <v>1563433.2</v>
      </c>
      <c r="H47" s="172">
        <v>2506491.7</v>
      </c>
      <c r="I47" s="172">
        <v>2506491.7</v>
      </c>
      <c r="J47" s="172">
        <v>1615512.7817285713</v>
      </c>
      <c r="K47" s="172">
        <v>671220.3790476191</v>
      </c>
      <c r="L47" s="172">
        <v>714305.4909666667</v>
      </c>
      <c r="M47" s="172">
        <v>106.41892190165325</v>
      </c>
    </row>
    <row r="48" ht="11.25" customHeight="1">
      <c r="B48" s="55"/>
    </row>
    <row r="49" spans="2:11" ht="10.5" customHeight="1">
      <c r="B49" s="55"/>
      <c r="F49" s="79"/>
      <c r="K49" s="110"/>
    </row>
    <row r="50" spans="2:11" ht="9">
      <c r="B50" s="55"/>
      <c r="K50" s="110"/>
    </row>
    <row r="51" spans="2:11" ht="12.75" customHeight="1">
      <c r="B51" s="55"/>
      <c r="K51" s="110"/>
    </row>
    <row r="52" spans="1:14" ht="9">
      <c r="A52" s="89"/>
      <c r="B52" s="114"/>
      <c r="C52" s="89"/>
      <c r="D52" s="89"/>
      <c r="E52" s="89"/>
      <c r="F52" s="89"/>
      <c r="G52" s="89"/>
      <c r="H52" s="89"/>
      <c r="I52" s="89"/>
      <c r="J52" s="89"/>
      <c r="K52" s="110"/>
      <c r="L52" s="89"/>
      <c r="M52" s="89"/>
      <c r="N52" s="89"/>
    </row>
    <row r="53" spans="2:11" ht="9">
      <c r="B53" s="55"/>
      <c r="K53" s="110"/>
    </row>
    <row r="54" spans="2:13" ht="9">
      <c r="B54" s="114"/>
      <c r="C54" s="89"/>
      <c r="D54" s="89"/>
      <c r="E54" s="89"/>
      <c r="F54" s="89"/>
      <c r="G54" s="89"/>
      <c r="H54" s="89"/>
      <c r="I54" s="89"/>
      <c r="J54" s="89"/>
      <c r="K54" s="110"/>
      <c r="L54" s="89"/>
      <c r="M54" s="89"/>
    </row>
    <row r="55" spans="2:11" ht="9">
      <c r="B55" s="55"/>
      <c r="K55" s="110"/>
    </row>
    <row r="56" spans="2:11" ht="9">
      <c r="B56" s="55"/>
      <c r="K56" s="110"/>
    </row>
    <row r="57" spans="2:11" ht="9">
      <c r="B57" s="55"/>
      <c r="K57" s="110"/>
    </row>
    <row r="58" spans="2:11" ht="9">
      <c r="B58" s="55"/>
      <c r="K58" s="110"/>
    </row>
    <row r="59" spans="2:11" ht="9">
      <c r="B59" s="55"/>
      <c r="K59" s="110"/>
    </row>
    <row r="60" spans="2:11" ht="9">
      <c r="B60" s="55"/>
      <c r="K60" s="110"/>
    </row>
    <row r="61" spans="2:11" ht="9">
      <c r="B61" s="55"/>
      <c r="K61" s="110"/>
    </row>
    <row r="62" spans="2:11" ht="9">
      <c r="B62" s="55"/>
      <c r="K62" s="110"/>
    </row>
    <row r="63" spans="2:11" ht="9">
      <c r="B63" s="55"/>
      <c r="K63" s="110"/>
    </row>
    <row r="64" spans="2:11" ht="9">
      <c r="B64" s="55"/>
      <c r="K64" s="110"/>
    </row>
    <row r="65" spans="2:11" ht="9">
      <c r="B65" s="55"/>
      <c r="K65" s="110"/>
    </row>
    <row r="66" ht="9">
      <c r="B66" s="55"/>
    </row>
    <row r="67" ht="9">
      <c r="B67" s="55"/>
    </row>
    <row r="68" ht="9">
      <c r="B68" s="55"/>
    </row>
    <row r="69" ht="9">
      <c r="B69" s="55"/>
    </row>
    <row r="70" ht="9">
      <c r="B70" s="55"/>
    </row>
    <row r="71" ht="9">
      <c r="B71" s="55"/>
    </row>
    <row r="72" ht="9">
      <c r="B72" s="55"/>
    </row>
    <row r="73" ht="9">
      <c r="B73" s="55"/>
    </row>
    <row r="74" ht="9">
      <c r="B74" s="55"/>
    </row>
    <row r="75" ht="9">
      <c r="B75" s="55"/>
    </row>
    <row r="76" ht="9">
      <c r="B76" s="55"/>
    </row>
    <row r="77" ht="9">
      <c r="B77" s="55"/>
    </row>
    <row r="78" ht="9">
      <c r="B78" s="55"/>
    </row>
    <row r="79" ht="9">
      <c r="B79" s="55"/>
    </row>
    <row r="80" ht="9">
      <c r="B80" s="55"/>
    </row>
    <row r="81" ht="9">
      <c r="B81" s="55"/>
    </row>
    <row r="82" ht="9">
      <c r="B82" s="55"/>
    </row>
    <row r="83" ht="9">
      <c r="B83" s="55"/>
    </row>
    <row r="84" ht="9">
      <c r="B84" s="55"/>
    </row>
    <row r="85" ht="9">
      <c r="B85" s="55"/>
    </row>
    <row r="86" ht="9">
      <c r="B86" s="55"/>
    </row>
    <row r="87" ht="9">
      <c r="B87" s="55"/>
    </row>
    <row r="88" ht="9">
      <c r="B88" s="55"/>
    </row>
    <row r="89" ht="9">
      <c r="B89" s="55"/>
    </row>
    <row r="90" ht="9">
      <c r="B90" s="55"/>
    </row>
    <row r="91" ht="9">
      <c r="B91" s="55"/>
    </row>
    <row r="92" ht="9">
      <c r="B92" s="55"/>
    </row>
    <row r="93" ht="9">
      <c r="B93" s="55"/>
    </row>
    <row r="94" ht="9">
      <c r="B94" s="55"/>
    </row>
    <row r="95" ht="9">
      <c r="B95" s="55"/>
    </row>
    <row r="96" ht="9">
      <c r="B96" s="55"/>
    </row>
    <row r="97" ht="9">
      <c r="B97" s="55"/>
    </row>
    <row r="98" ht="9">
      <c r="B98" s="55"/>
    </row>
    <row r="99" ht="9">
      <c r="B99" s="55"/>
    </row>
    <row r="100" ht="9">
      <c r="B100" s="55"/>
    </row>
    <row r="101" ht="9">
      <c r="B101" s="55"/>
    </row>
    <row r="102" ht="9">
      <c r="B102" s="55"/>
    </row>
    <row r="103" ht="9">
      <c r="B103" s="55"/>
    </row>
    <row r="104" ht="9">
      <c r="B104" s="55"/>
    </row>
    <row r="105" ht="9">
      <c r="B105" s="55"/>
    </row>
    <row r="106" ht="9">
      <c r="B106" s="55"/>
    </row>
    <row r="107" ht="9">
      <c r="B107" s="55"/>
    </row>
    <row r="108" ht="9">
      <c r="B108" s="55"/>
    </row>
    <row r="109" ht="9">
      <c r="B109" s="55"/>
    </row>
    <row r="110" ht="9">
      <c r="B110" s="55"/>
    </row>
    <row r="111" ht="9">
      <c r="B111" s="55"/>
    </row>
    <row r="112" ht="9">
      <c r="B112" s="55"/>
    </row>
    <row r="113" ht="9">
      <c r="B113" s="55"/>
    </row>
    <row r="114" ht="9">
      <c r="B114" s="55"/>
    </row>
    <row r="115" ht="9">
      <c r="B115" s="55"/>
    </row>
    <row r="116" ht="9">
      <c r="B116" s="55"/>
    </row>
    <row r="117" ht="9">
      <c r="B117" s="55"/>
    </row>
    <row r="118" ht="9">
      <c r="B118" s="55"/>
    </row>
  </sheetData>
  <sheetProtection/>
  <mergeCells count="1">
    <mergeCell ref="G4:H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&amp;L&amp;8&amp;USection 10. Industry</oddHeader>
    <oddFooter xml:space="preserve">&amp;L&amp;18 39&amp;R&amp;18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75390625" style="77" customWidth="1"/>
    <col min="2" max="2" width="6.375" style="77" customWidth="1"/>
    <col min="3" max="3" width="7.75390625" style="77" customWidth="1"/>
    <col min="4" max="5" width="8.375" style="77" customWidth="1"/>
    <col min="6" max="6" width="8.75390625" style="77" customWidth="1"/>
    <col min="7" max="7" width="10.125" style="77" customWidth="1"/>
    <col min="8" max="8" width="12.00390625" style="77" customWidth="1"/>
    <col min="9" max="9" width="7.75390625" style="77" customWidth="1"/>
    <col min="10" max="10" width="5.25390625" style="77" customWidth="1"/>
    <col min="11" max="11" width="9.875" style="77" customWidth="1"/>
    <col min="12" max="12" width="8.375" style="77" customWidth="1"/>
    <col min="13" max="13" width="8.00390625" style="77" customWidth="1"/>
    <col min="14" max="14" width="9.25390625" style="77" customWidth="1"/>
    <col min="15" max="15" width="7.875" style="77" customWidth="1"/>
    <col min="16" max="16" width="12.75390625" style="77" customWidth="1"/>
    <col min="17" max="17" width="12.375" style="77" customWidth="1"/>
    <col min="18" max="18" width="8.75390625" style="77" customWidth="1"/>
    <col min="19" max="19" width="7.875" style="77" customWidth="1"/>
    <col min="20" max="20" width="8.375" style="77" customWidth="1"/>
    <col min="21" max="23" width="5.25390625" style="77" customWidth="1"/>
    <col min="24" max="24" width="8.375" style="77" customWidth="1"/>
    <col min="25" max="25" width="8.75390625" style="77" customWidth="1"/>
    <col min="26" max="26" width="5.125" style="77" customWidth="1"/>
    <col min="27" max="27" width="5.25390625" style="77" customWidth="1"/>
    <col min="28" max="28" width="6.25390625" style="77" customWidth="1"/>
    <col min="29" max="29" width="5.00390625" style="77" customWidth="1"/>
    <col min="30" max="30" width="5.125" style="77" customWidth="1"/>
    <col min="31" max="31" width="4.75390625" style="77" customWidth="1"/>
    <col min="32" max="32" width="4.875" style="77" customWidth="1"/>
    <col min="33" max="33" width="3.875" style="77" customWidth="1"/>
    <col min="34" max="34" width="4.75390625" style="77" customWidth="1"/>
    <col min="35" max="35" width="4.125" style="77" customWidth="1"/>
    <col min="36" max="36" width="4.75390625" style="77" customWidth="1"/>
    <col min="37" max="37" width="4.25390625" style="77" customWidth="1"/>
    <col min="38" max="38" width="4.375" style="77" customWidth="1"/>
    <col min="39" max="40" width="4.875" style="77" customWidth="1"/>
    <col min="41" max="42" width="4.125" style="77" customWidth="1"/>
    <col min="43" max="43" width="3.375" style="77" customWidth="1"/>
    <col min="44" max="44" width="4.875" style="77" customWidth="1"/>
    <col min="45" max="45" width="4.375" style="77" customWidth="1"/>
    <col min="46" max="46" width="4.875" style="77" customWidth="1"/>
    <col min="47" max="47" width="3.75390625" style="77" customWidth="1"/>
    <col min="48" max="48" width="5.00390625" style="77" customWidth="1"/>
    <col min="49" max="49" width="4.375" style="77" customWidth="1"/>
    <col min="50" max="50" width="4.25390625" style="77" customWidth="1"/>
    <col min="51" max="51" width="5.75390625" style="77" customWidth="1"/>
    <col min="52" max="52" width="4.75390625" style="77" customWidth="1"/>
    <col min="53" max="53" width="5.375" style="77" customWidth="1"/>
    <col min="54" max="54" width="6.125" style="77" customWidth="1"/>
    <col min="55" max="55" width="6.00390625" style="77" customWidth="1"/>
    <col min="56" max="56" width="6.25390625" style="77" customWidth="1"/>
    <col min="57" max="57" width="6.375" style="77" customWidth="1"/>
    <col min="58" max="58" width="4.375" style="77" customWidth="1"/>
    <col min="59" max="59" width="5.125" style="77" customWidth="1"/>
    <col min="60" max="16384" width="9.125" style="77" customWidth="1"/>
  </cols>
  <sheetData>
    <row r="1" spans="18:42" ht="9"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</row>
    <row r="2" spans="6:18" ht="12">
      <c r="F2" s="1105" t="s">
        <v>728</v>
      </c>
      <c r="G2" s="1105"/>
      <c r="H2" s="1105"/>
      <c r="I2" s="281"/>
      <c r="R2" s="110"/>
    </row>
    <row r="3" spans="6:50" ht="12">
      <c r="F3" s="1107" t="s">
        <v>729</v>
      </c>
      <c r="G3" s="1107"/>
      <c r="R3" s="110"/>
      <c r="AX3" s="80"/>
    </row>
    <row r="4" spans="3:52" ht="12.75">
      <c r="C4" s="122" t="s">
        <v>730</v>
      </c>
      <c r="D4" s="99"/>
      <c r="E4" s="99"/>
      <c r="F4" s="99"/>
      <c r="G4" s="99"/>
      <c r="K4" s="122" t="s">
        <v>732</v>
      </c>
      <c r="L4" s="105"/>
      <c r="M4" s="99"/>
      <c r="N4" s="99"/>
      <c r="O4" s="99"/>
      <c r="R4" s="110"/>
      <c r="AV4" s="80"/>
      <c r="AW4" s="80"/>
      <c r="AX4" s="80"/>
      <c r="AY4" s="80"/>
      <c r="AZ4" s="80"/>
    </row>
    <row r="5" spans="3:52" ht="12">
      <c r="C5" s="126" t="s">
        <v>731</v>
      </c>
      <c r="K5" s="126" t="s">
        <v>733</v>
      </c>
      <c r="L5" s="105"/>
      <c r="R5" s="110"/>
      <c r="AV5" s="80"/>
      <c r="AW5" s="80"/>
      <c r="AX5" s="80"/>
      <c r="AY5" s="80"/>
      <c r="AZ5" s="80"/>
    </row>
    <row r="6" spans="2:52" ht="12.75" customHeight="1">
      <c r="B6" s="82"/>
      <c r="C6" s="82"/>
      <c r="D6" s="82"/>
      <c r="R6" s="110"/>
      <c r="AV6" s="80"/>
      <c r="AW6" s="80"/>
      <c r="AX6" s="80"/>
      <c r="AY6" s="80"/>
      <c r="AZ6" s="80"/>
    </row>
    <row r="7" spans="1:60" ht="76.5" customHeight="1">
      <c r="A7" s="80"/>
      <c r="B7" s="240" t="s">
        <v>248</v>
      </c>
      <c r="C7" s="241" t="s">
        <v>40</v>
      </c>
      <c r="D7" s="237" t="s">
        <v>662</v>
      </c>
      <c r="E7" s="242" t="s">
        <v>724</v>
      </c>
      <c r="F7" s="237" t="s">
        <v>663</v>
      </c>
      <c r="G7" s="242" t="s">
        <v>11</v>
      </c>
      <c r="H7" s="238" t="s">
        <v>12</v>
      </c>
      <c r="I7" s="238" t="s">
        <v>694</v>
      </c>
      <c r="J7" s="80"/>
      <c r="K7" s="239" t="s">
        <v>506</v>
      </c>
      <c r="L7" s="183" t="s">
        <v>591</v>
      </c>
      <c r="M7" s="183" t="s">
        <v>592</v>
      </c>
      <c r="N7" s="183" t="s">
        <v>593</v>
      </c>
      <c r="O7" s="183" t="s">
        <v>594</v>
      </c>
      <c r="P7" s="238" t="s">
        <v>595</v>
      </c>
      <c r="Q7" s="80"/>
      <c r="R7" s="110"/>
      <c r="AV7" s="164"/>
      <c r="AW7" s="164"/>
      <c r="AX7" s="164"/>
      <c r="AY7" s="164"/>
      <c r="AZ7" s="164"/>
      <c r="BA7" s="235"/>
      <c r="BB7" s="235"/>
      <c r="BC7" s="235"/>
      <c r="BD7" s="235"/>
      <c r="BE7" s="235"/>
      <c r="BF7" s="235"/>
      <c r="BG7" s="235"/>
      <c r="BH7" s="235"/>
    </row>
    <row r="8" spans="2:52" ht="9">
      <c r="B8" s="77" t="s">
        <v>528</v>
      </c>
      <c r="C8" s="93" t="s">
        <v>469</v>
      </c>
      <c r="D8" s="115">
        <v>9</v>
      </c>
      <c r="E8" s="115">
        <v>3</v>
      </c>
      <c r="F8" s="116">
        <v>4053</v>
      </c>
      <c r="G8" s="115">
        <v>2225</v>
      </c>
      <c r="H8" s="111">
        <v>54.89760671107822</v>
      </c>
      <c r="I8" s="282">
        <v>33.13086692435119</v>
      </c>
      <c r="J8" s="80"/>
      <c r="K8" s="117" t="s">
        <v>8</v>
      </c>
      <c r="L8" s="120">
        <v>2282</v>
      </c>
      <c r="M8" s="120">
        <v>2262</v>
      </c>
      <c r="N8" s="120">
        <v>4</v>
      </c>
      <c r="O8" s="120">
        <v>53</v>
      </c>
      <c r="P8" s="118">
        <v>21</v>
      </c>
      <c r="R8" s="55"/>
      <c r="AV8" s="80"/>
      <c r="AW8" s="80"/>
      <c r="AX8" s="80"/>
      <c r="AY8" s="80"/>
      <c r="AZ8" s="80"/>
    </row>
    <row r="9" spans="2:52" ht="9">
      <c r="B9" s="77" t="s">
        <v>529</v>
      </c>
      <c r="C9" s="93" t="s">
        <v>193</v>
      </c>
      <c r="D9" s="118">
        <v>10</v>
      </c>
      <c r="E9" s="118">
        <v>3</v>
      </c>
      <c r="F9" s="118">
        <v>2706</v>
      </c>
      <c r="G9" s="118">
        <v>868</v>
      </c>
      <c r="H9" s="111">
        <v>32.07686622320768</v>
      </c>
      <c r="I9" s="282">
        <v>28.947368421052634</v>
      </c>
      <c r="J9" s="80"/>
      <c r="K9" s="117" t="s">
        <v>605</v>
      </c>
      <c r="L9" s="120">
        <v>2038</v>
      </c>
      <c r="M9" s="120">
        <v>2033</v>
      </c>
      <c r="N9" s="120">
        <v>8</v>
      </c>
      <c r="O9" s="120">
        <v>50</v>
      </c>
      <c r="P9" s="118">
        <v>14</v>
      </c>
      <c r="R9" s="55"/>
      <c r="AV9" s="80"/>
      <c r="AW9" s="80"/>
      <c r="AX9" s="80"/>
      <c r="AY9" s="80"/>
      <c r="AZ9" s="80"/>
    </row>
    <row r="10" spans="2:52" ht="9">
      <c r="B10" s="77" t="s">
        <v>530</v>
      </c>
      <c r="C10" s="93" t="s">
        <v>194</v>
      </c>
      <c r="D10" s="118">
        <v>10</v>
      </c>
      <c r="E10" s="118">
        <v>3</v>
      </c>
      <c r="F10" s="118">
        <v>2553</v>
      </c>
      <c r="G10" s="118">
        <v>739</v>
      </c>
      <c r="H10" s="111">
        <v>28.946337641989818</v>
      </c>
      <c r="I10" s="282">
        <v>12.558869701726845</v>
      </c>
      <c r="J10" s="80"/>
      <c r="K10" s="117" t="s">
        <v>634</v>
      </c>
      <c r="L10" s="118">
        <v>1905</v>
      </c>
      <c r="M10" s="118">
        <v>1908</v>
      </c>
      <c r="N10" s="118">
        <v>2</v>
      </c>
      <c r="O10" s="118">
        <v>47</v>
      </c>
      <c r="P10" s="118">
        <v>12</v>
      </c>
      <c r="R10" s="55"/>
      <c r="AV10" s="80"/>
      <c r="AW10" s="80"/>
      <c r="AX10" s="80"/>
      <c r="AY10" s="80"/>
      <c r="AZ10" s="80"/>
    </row>
    <row r="11" spans="2:52" ht="9">
      <c r="B11" s="77" t="s">
        <v>531</v>
      </c>
      <c r="C11" s="93" t="s">
        <v>195</v>
      </c>
      <c r="D11" s="118">
        <v>18</v>
      </c>
      <c r="E11" s="118">
        <v>6</v>
      </c>
      <c r="F11" s="118">
        <v>2441</v>
      </c>
      <c r="G11" s="118">
        <v>587</v>
      </c>
      <c r="H11" s="111">
        <v>24.04752150757886</v>
      </c>
      <c r="I11" s="282">
        <v>5.966587112171838</v>
      </c>
      <c r="J11" s="80"/>
      <c r="K11" s="117" t="s">
        <v>590</v>
      </c>
      <c r="L11" s="118">
        <v>1648</v>
      </c>
      <c r="M11" s="118">
        <v>1648</v>
      </c>
      <c r="N11" s="118">
        <v>1</v>
      </c>
      <c r="O11" s="118">
        <v>39</v>
      </c>
      <c r="P11" s="118">
        <v>18</v>
      </c>
      <c r="R11" s="55"/>
      <c r="AW11" s="80"/>
      <c r="AX11" s="80"/>
      <c r="AY11" s="80"/>
      <c r="AZ11" s="80"/>
    </row>
    <row r="12" spans="3:52" ht="9">
      <c r="C12" s="93"/>
      <c r="D12" s="119"/>
      <c r="E12" s="119"/>
      <c r="F12" s="119"/>
      <c r="G12" s="119"/>
      <c r="H12" s="111"/>
      <c r="I12" s="282"/>
      <c r="J12" s="80"/>
      <c r="K12" s="118" t="s">
        <v>439</v>
      </c>
      <c r="L12" s="118">
        <v>1546</v>
      </c>
      <c r="M12" s="118">
        <v>1545</v>
      </c>
      <c r="N12" s="118">
        <v>2</v>
      </c>
      <c r="O12" s="118">
        <v>28</v>
      </c>
      <c r="P12" s="118">
        <v>14</v>
      </c>
      <c r="R12" s="55"/>
      <c r="AW12" s="80"/>
      <c r="AX12" s="80"/>
      <c r="AY12" s="80"/>
      <c r="AZ12" s="80"/>
    </row>
    <row r="13" spans="2:52" ht="9">
      <c r="B13" s="77" t="s">
        <v>532</v>
      </c>
      <c r="C13" s="93" t="s">
        <v>196</v>
      </c>
      <c r="D13" s="118">
        <v>10</v>
      </c>
      <c r="E13" s="118">
        <v>3</v>
      </c>
      <c r="F13" s="118">
        <v>2270</v>
      </c>
      <c r="G13" s="118">
        <v>722</v>
      </c>
      <c r="H13" s="111">
        <v>31.80616740088106</v>
      </c>
      <c r="I13" s="282">
        <v>19.083969465648853</v>
      </c>
      <c r="J13" s="80"/>
      <c r="K13" s="118" t="s">
        <v>626</v>
      </c>
      <c r="L13" s="118">
        <v>1454</v>
      </c>
      <c r="M13" s="118">
        <v>1449</v>
      </c>
      <c r="N13" s="118">
        <v>3</v>
      </c>
      <c r="O13" s="118">
        <v>34</v>
      </c>
      <c r="P13" s="118">
        <v>5</v>
      </c>
      <c r="R13" s="55"/>
      <c r="AW13" s="80"/>
      <c r="AX13" s="80"/>
      <c r="AY13" s="80"/>
      <c r="AZ13" s="80"/>
    </row>
    <row r="14" spans="2:52" ht="9">
      <c r="B14" s="77" t="s">
        <v>533</v>
      </c>
      <c r="C14" s="93" t="s">
        <v>197</v>
      </c>
      <c r="D14" s="118">
        <v>18</v>
      </c>
      <c r="E14" s="118">
        <v>4</v>
      </c>
      <c r="F14" s="118">
        <v>2513</v>
      </c>
      <c r="G14" s="118">
        <v>493</v>
      </c>
      <c r="H14" s="111">
        <v>19.61798647035416</v>
      </c>
      <c r="I14" s="282">
        <v>10.840108401084011</v>
      </c>
      <c r="J14" s="80"/>
      <c r="K14" s="118" t="s">
        <v>118</v>
      </c>
      <c r="L14" s="118">
        <v>1556</v>
      </c>
      <c r="M14" s="118">
        <v>1549</v>
      </c>
      <c r="N14" s="118">
        <v>0</v>
      </c>
      <c r="O14" s="118">
        <v>26</v>
      </c>
      <c r="P14" s="118">
        <v>8</v>
      </c>
      <c r="R14" s="55"/>
      <c r="AW14" s="80"/>
      <c r="AX14" s="80"/>
      <c r="AY14" s="80"/>
      <c r="AZ14" s="80"/>
    </row>
    <row r="15" spans="2:52" ht="9">
      <c r="B15" s="77" t="s">
        <v>284</v>
      </c>
      <c r="C15" s="93" t="s">
        <v>198</v>
      </c>
      <c r="D15" s="118">
        <v>10</v>
      </c>
      <c r="E15" s="118">
        <v>2</v>
      </c>
      <c r="F15" s="118">
        <v>3198</v>
      </c>
      <c r="G15" s="118">
        <v>796</v>
      </c>
      <c r="H15" s="111">
        <v>24.89055659787367</v>
      </c>
      <c r="I15" s="282">
        <v>25.235145675613673</v>
      </c>
      <c r="J15" s="80"/>
      <c r="K15" s="118" t="s">
        <v>229</v>
      </c>
      <c r="L15" s="118">
        <v>1742</v>
      </c>
      <c r="M15" s="118">
        <v>1741</v>
      </c>
      <c r="N15" s="118">
        <v>1</v>
      </c>
      <c r="O15" s="118">
        <v>31</v>
      </c>
      <c r="P15" s="118">
        <v>4</v>
      </c>
      <c r="R15" s="55"/>
      <c r="AW15" s="80"/>
      <c r="AX15" s="80"/>
      <c r="AY15" s="80"/>
      <c r="AZ15" s="80"/>
    </row>
    <row r="16" spans="2:52" ht="9">
      <c r="B16" s="77" t="s">
        <v>285</v>
      </c>
      <c r="C16" s="93" t="s">
        <v>199</v>
      </c>
      <c r="D16" s="118">
        <v>7</v>
      </c>
      <c r="E16" s="118">
        <v>3</v>
      </c>
      <c r="F16" s="118">
        <v>2269</v>
      </c>
      <c r="G16" s="118">
        <v>1102</v>
      </c>
      <c r="H16" s="111">
        <v>48.567650947553986</v>
      </c>
      <c r="I16" s="282">
        <v>13.10272536687631</v>
      </c>
      <c r="J16" s="80"/>
      <c r="K16" s="118" t="s">
        <v>243</v>
      </c>
      <c r="L16" s="118">
        <v>1989</v>
      </c>
      <c r="M16" s="118">
        <v>1990</v>
      </c>
      <c r="N16" s="118">
        <v>0</v>
      </c>
      <c r="O16" s="118">
        <v>57</v>
      </c>
      <c r="P16" s="118">
        <v>6</v>
      </c>
      <c r="R16" s="55"/>
      <c r="AW16" s="80"/>
      <c r="AX16" s="80"/>
      <c r="AY16" s="80"/>
      <c r="AZ16" s="80"/>
    </row>
    <row r="17" spans="4:52" ht="9">
      <c r="D17" s="119"/>
      <c r="E17" s="119"/>
      <c r="F17" s="119"/>
      <c r="G17" s="119"/>
      <c r="H17" s="111"/>
      <c r="I17" s="282"/>
      <c r="J17" s="80"/>
      <c r="K17" s="118" t="s">
        <v>682</v>
      </c>
      <c r="L17" s="118">
        <v>2045</v>
      </c>
      <c r="M17" s="118">
        <v>2049</v>
      </c>
      <c r="N17" s="118">
        <v>1</v>
      </c>
      <c r="O17" s="118">
        <v>53</v>
      </c>
      <c r="P17" s="118">
        <v>6</v>
      </c>
      <c r="R17" s="55"/>
      <c r="AV17" s="80"/>
      <c r="AW17" s="80"/>
      <c r="AX17" s="80"/>
      <c r="AY17" s="80"/>
      <c r="AZ17" s="80"/>
    </row>
    <row r="18" spans="2:52" ht="9">
      <c r="B18" s="77" t="s">
        <v>277</v>
      </c>
      <c r="C18" s="93" t="s">
        <v>200</v>
      </c>
      <c r="D18" s="118">
        <v>10</v>
      </c>
      <c r="E18" s="118">
        <v>3</v>
      </c>
      <c r="F18" s="118">
        <v>2476</v>
      </c>
      <c r="G18" s="118">
        <v>933</v>
      </c>
      <c r="H18" s="111">
        <v>37.68174474959613</v>
      </c>
      <c r="I18" s="282">
        <v>7.921837866385001</v>
      </c>
      <c r="J18" s="80"/>
      <c r="K18" s="118" t="s">
        <v>707</v>
      </c>
      <c r="L18" s="118">
        <v>1946</v>
      </c>
      <c r="M18" s="118">
        <v>1950</v>
      </c>
      <c r="N18" s="118">
        <v>1</v>
      </c>
      <c r="O18" s="118">
        <v>46</v>
      </c>
      <c r="P18" s="118">
        <v>7</v>
      </c>
      <c r="R18" s="55"/>
      <c r="AV18" s="80"/>
      <c r="AW18" s="80"/>
      <c r="AX18" s="80"/>
      <c r="AY18" s="80"/>
      <c r="AZ18" s="80"/>
    </row>
    <row r="19" spans="2:75" ht="9">
      <c r="B19" s="77" t="s">
        <v>278</v>
      </c>
      <c r="C19" s="93" t="s">
        <v>201</v>
      </c>
      <c r="D19" s="118">
        <v>10</v>
      </c>
      <c r="E19" s="118">
        <v>4</v>
      </c>
      <c r="F19" s="118">
        <v>4432</v>
      </c>
      <c r="G19" s="118">
        <v>2556</v>
      </c>
      <c r="H19" s="111">
        <v>57.67148014440433</v>
      </c>
      <c r="I19" s="282">
        <v>5.46448087431694</v>
      </c>
      <c r="J19" s="80"/>
      <c r="K19" s="118" t="s">
        <v>710</v>
      </c>
      <c r="L19" s="118">
        <v>2005</v>
      </c>
      <c r="M19" s="118">
        <v>2013</v>
      </c>
      <c r="N19" s="118">
        <v>1</v>
      </c>
      <c r="O19" s="118">
        <v>33</v>
      </c>
      <c r="P19" s="118">
        <v>9</v>
      </c>
      <c r="Q19" s="80"/>
      <c r="R19" s="55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</row>
    <row r="20" spans="2:52" ht="9">
      <c r="B20" s="77" t="s">
        <v>505</v>
      </c>
      <c r="C20" s="93" t="s">
        <v>202</v>
      </c>
      <c r="D20" s="118">
        <v>9</v>
      </c>
      <c r="E20" s="118">
        <v>3</v>
      </c>
      <c r="F20" s="118">
        <v>5523</v>
      </c>
      <c r="G20" s="118">
        <v>2140</v>
      </c>
      <c r="H20" s="111">
        <v>38.74705775846461</v>
      </c>
      <c r="I20" s="282">
        <v>9.157509157509157</v>
      </c>
      <c r="J20" s="80"/>
      <c r="K20" s="118" t="s">
        <v>727</v>
      </c>
      <c r="L20" s="118">
        <v>1973</v>
      </c>
      <c r="M20" s="118">
        <v>1985</v>
      </c>
      <c r="N20" s="118">
        <v>0</v>
      </c>
      <c r="O20" s="118">
        <v>39</v>
      </c>
      <c r="P20" s="118">
        <v>8</v>
      </c>
      <c r="R20" s="55"/>
      <c r="AV20" s="80"/>
      <c r="AW20" s="80"/>
      <c r="AX20" s="80"/>
      <c r="AY20" s="80"/>
      <c r="AZ20" s="80"/>
    </row>
    <row r="21" spans="2:52" ht="9">
      <c r="B21" s="77" t="s">
        <v>286</v>
      </c>
      <c r="C21" s="93" t="s">
        <v>203</v>
      </c>
      <c r="D21" s="118">
        <v>9</v>
      </c>
      <c r="E21" s="118">
        <v>2</v>
      </c>
      <c r="F21" s="118">
        <v>2040</v>
      </c>
      <c r="G21" s="118">
        <v>424</v>
      </c>
      <c r="H21" s="111">
        <v>20.784313725490197</v>
      </c>
      <c r="I21" s="282">
        <v>3.279763857002296</v>
      </c>
      <c r="J21" s="80"/>
      <c r="K21" s="236" t="s">
        <v>783</v>
      </c>
      <c r="L21" s="118">
        <v>2101</v>
      </c>
      <c r="M21" s="118">
        <v>2115</v>
      </c>
      <c r="N21" s="118">
        <v>0</v>
      </c>
      <c r="O21" s="118">
        <v>39</v>
      </c>
      <c r="P21" s="118">
        <v>9</v>
      </c>
      <c r="R21" s="55"/>
      <c r="AV21" s="80"/>
      <c r="AW21" s="80"/>
      <c r="AX21" s="80"/>
      <c r="AY21" s="80"/>
      <c r="AZ21" s="80"/>
    </row>
    <row r="22" spans="3:52" ht="9">
      <c r="C22" s="93"/>
      <c r="D22" s="119"/>
      <c r="E22" s="119"/>
      <c r="F22" s="119"/>
      <c r="G22" s="119"/>
      <c r="H22" s="111"/>
      <c r="I22" s="282"/>
      <c r="J22" s="80"/>
      <c r="K22" s="118" t="s">
        <v>753</v>
      </c>
      <c r="L22" s="115">
        <v>216</v>
      </c>
      <c r="M22" s="115">
        <v>217</v>
      </c>
      <c r="N22" s="115">
        <v>0</v>
      </c>
      <c r="O22" s="115">
        <v>6</v>
      </c>
      <c r="P22" s="115">
        <v>1</v>
      </c>
      <c r="R22" s="55"/>
      <c r="AV22" s="80"/>
      <c r="AW22" s="80"/>
      <c r="AX22" s="80"/>
      <c r="AY22" s="80"/>
      <c r="AZ22" s="80"/>
    </row>
    <row r="23" spans="2:70" ht="9">
      <c r="B23" s="77" t="s">
        <v>287</v>
      </c>
      <c r="C23" s="93" t="s">
        <v>204</v>
      </c>
      <c r="D23" s="118">
        <v>9</v>
      </c>
      <c r="E23" s="118">
        <v>2</v>
      </c>
      <c r="F23" s="118">
        <v>1725</v>
      </c>
      <c r="G23" s="118">
        <v>552</v>
      </c>
      <c r="H23" s="111">
        <v>32</v>
      </c>
      <c r="I23" s="282">
        <v>3.0358227079538556</v>
      </c>
      <c r="J23" s="80"/>
      <c r="K23" s="118" t="s">
        <v>793</v>
      </c>
      <c r="L23" s="118">
        <v>387</v>
      </c>
      <c r="M23" s="118">
        <v>391</v>
      </c>
      <c r="N23" s="118">
        <v>0</v>
      </c>
      <c r="O23" s="118">
        <v>9</v>
      </c>
      <c r="P23" s="118">
        <v>1</v>
      </c>
      <c r="R23" s="55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</row>
    <row r="24" spans="2:70" ht="9">
      <c r="B24" s="77" t="s">
        <v>288</v>
      </c>
      <c r="C24" s="93" t="s">
        <v>205</v>
      </c>
      <c r="D24" s="118">
        <v>10</v>
      </c>
      <c r="E24" s="118">
        <v>3</v>
      </c>
      <c r="F24" s="118">
        <v>1563</v>
      </c>
      <c r="G24" s="118">
        <v>336</v>
      </c>
      <c r="H24" s="111">
        <v>21.497120921305182</v>
      </c>
      <c r="I24" s="282">
        <v>2.2878059940517046</v>
      </c>
      <c r="J24" s="80"/>
      <c r="K24" s="118" t="s">
        <v>872</v>
      </c>
      <c r="L24" s="118">
        <v>514</v>
      </c>
      <c r="M24" s="118">
        <v>519</v>
      </c>
      <c r="N24" s="118">
        <v>0</v>
      </c>
      <c r="O24" s="118">
        <v>13</v>
      </c>
      <c r="P24" s="118">
        <v>1</v>
      </c>
      <c r="Q24" s="80"/>
      <c r="R24" s="55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</row>
    <row r="25" spans="2:52" ht="9">
      <c r="B25" s="77" t="s">
        <v>289</v>
      </c>
      <c r="C25" s="93" t="s">
        <v>206</v>
      </c>
      <c r="D25" s="118">
        <v>9</v>
      </c>
      <c r="E25" s="118">
        <v>3</v>
      </c>
      <c r="F25" s="118">
        <v>1854</v>
      </c>
      <c r="G25" s="118">
        <v>712</v>
      </c>
      <c r="H25" s="111">
        <v>38.403451995685</v>
      </c>
      <c r="I25" s="282">
        <v>10.899182561307903</v>
      </c>
      <c r="J25" s="80"/>
      <c r="K25" s="236" t="s">
        <v>879</v>
      </c>
      <c r="L25" s="236">
        <v>718</v>
      </c>
      <c r="M25" s="236">
        <v>723</v>
      </c>
      <c r="N25" s="236">
        <v>0</v>
      </c>
      <c r="O25" s="236">
        <v>15</v>
      </c>
      <c r="P25" s="236">
        <v>3</v>
      </c>
      <c r="Q25" s="80"/>
      <c r="R25" s="55"/>
      <c r="AV25" s="80"/>
      <c r="AW25" s="80"/>
      <c r="AX25" s="80"/>
      <c r="AY25" s="80"/>
      <c r="AZ25" s="80"/>
    </row>
    <row r="26" spans="2:52" ht="9">
      <c r="B26" s="77" t="s">
        <v>290</v>
      </c>
      <c r="C26" s="93" t="s">
        <v>207</v>
      </c>
      <c r="D26" s="118">
        <v>9</v>
      </c>
      <c r="E26" s="118">
        <v>2</v>
      </c>
      <c r="F26" s="118">
        <v>1617</v>
      </c>
      <c r="G26" s="118">
        <v>683</v>
      </c>
      <c r="H26" s="111">
        <v>42.2387136672851</v>
      </c>
      <c r="I26" s="282">
        <v>13.293452974410101</v>
      </c>
      <c r="J26" s="80"/>
      <c r="K26" s="118" t="s">
        <v>784</v>
      </c>
      <c r="L26" s="118">
        <v>192</v>
      </c>
      <c r="M26" s="118">
        <v>194</v>
      </c>
      <c r="N26" s="118">
        <v>0</v>
      </c>
      <c r="O26" s="118">
        <v>2</v>
      </c>
      <c r="P26" s="118">
        <v>0</v>
      </c>
      <c r="R26" s="55"/>
      <c r="AV26" s="80"/>
      <c r="AW26" s="80"/>
      <c r="AX26" s="80"/>
      <c r="AY26" s="80"/>
      <c r="AZ26" s="80"/>
    </row>
    <row r="27" spans="3:52" ht="9">
      <c r="C27" s="93"/>
      <c r="H27" s="111"/>
      <c r="I27" s="282"/>
      <c r="J27" s="80"/>
      <c r="K27" s="118" t="s">
        <v>794</v>
      </c>
      <c r="L27" s="118">
        <v>387</v>
      </c>
      <c r="M27" s="118">
        <v>388</v>
      </c>
      <c r="N27" s="118">
        <v>0</v>
      </c>
      <c r="O27" s="118">
        <v>5</v>
      </c>
      <c r="P27" s="118">
        <v>2</v>
      </c>
      <c r="R27" s="55"/>
      <c r="AV27" s="80"/>
      <c r="AW27" s="80"/>
      <c r="AX27" s="80"/>
      <c r="AY27" s="80"/>
      <c r="AZ27" s="80"/>
    </row>
    <row r="28" spans="2:52" ht="9">
      <c r="B28" s="77" t="s">
        <v>291</v>
      </c>
      <c r="C28" s="93" t="s">
        <v>208</v>
      </c>
      <c r="D28" s="118">
        <v>7</v>
      </c>
      <c r="E28" s="118">
        <v>1</v>
      </c>
      <c r="F28" s="118">
        <v>1582</v>
      </c>
      <c r="G28" s="118">
        <v>644</v>
      </c>
      <c r="H28" s="111">
        <v>40.707964601769916</v>
      </c>
      <c r="I28" s="282">
        <v>11.952191235059761</v>
      </c>
      <c r="J28" s="80"/>
      <c r="K28" s="118" t="s">
        <v>873</v>
      </c>
      <c r="L28" s="118">
        <v>584</v>
      </c>
      <c r="M28" s="118">
        <v>584</v>
      </c>
      <c r="N28" s="118">
        <v>0</v>
      </c>
      <c r="O28" s="118">
        <v>5</v>
      </c>
      <c r="P28" s="118">
        <v>3</v>
      </c>
      <c r="R28" s="55"/>
      <c r="AV28" s="80"/>
      <c r="AW28" s="80"/>
      <c r="AX28" s="80"/>
      <c r="AY28" s="80"/>
      <c r="AZ28" s="80"/>
    </row>
    <row r="29" spans="2:52" ht="9">
      <c r="B29" s="77" t="s">
        <v>85</v>
      </c>
      <c r="C29" s="93" t="s">
        <v>86</v>
      </c>
      <c r="D29" s="118">
        <v>329</v>
      </c>
      <c r="E29" s="118">
        <v>42</v>
      </c>
      <c r="F29" s="118">
        <v>48218</v>
      </c>
      <c r="G29" s="118">
        <v>15203</v>
      </c>
      <c r="H29" s="111">
        <v>31.529719192002986</v>
      </c>
      <c r="I29" s="282">
        <v>51.163239694951244</v>
      </c>
      <c r="J29" s="80"/>
      <c r="K29" s="236" t="s">
        <v>880</v>
      </c>
      <c r="L29" s="236">
        <v>754</v>
      </c>
      <c r="M29" s="236">
        <v>755</v>
      </c>
      <c r="N29" s="236">
        <v>0</v>
      </c>
      <c r="O29" s="236">
        <v>8</v>
      </c>
      <c r="P29" s="236">
        <v>3</v>
      </c>
      <c r="R29" s="55"/>
      <c r="S29" s="80"/>
      <c r="T29" s="80"/>
      <c r="U29" s="80"/>
      <c r="V29" s="80"/>
      <c r="W29" s="80"/>
      <c r="X29" s="80"/>
      <c r="AV29" s="80"/>
      <c r="AW29" s="80"/>
      <c r="AX29" s="80"/>
      <c r="AY29" s="80"/>
      <c r="AZ29" s="80"/>
    </row>
    <row r="30" spans="2:52" ht="9">
      <c r="B30" s="77" t="s">
        <v>293</v>
      </c>
      <c r="C30" s="93" t="s">
        <v>210</v>
      </c>
      <c r="D30" s="118">
        <v>8</v>
      </c>
      <c r="E30" s="118">
        <v>2</v>
      </c>
      <c r="F30" s="118">
        <v>983</v>
      </c>
      <c r="G30" s="118">
        <v>376</v>
      </c>
      <c r="H30" s="111">
        <v>38.2502543234995</v>
      </c>
      <c r="I30" s="282">
        <v>21.258503401360546</v>
      </c>
      <c r="J30" s="80"/>
      <c r="K30" s="118"/>
      <c r="L30" s="118"/>
      <c r="M30" s="118"/>
      <c r="N30" s="118"/>
      <c r="O30" s="118"/>
      <c r="P30" s="118"/>
      <c r="Q30" s="80"/>
      <c r="R30" s="55"/>
      <c r="S30" s="80"/>
      <c r="T30" s="80"/>
      <c r="U30" s="80"/>
      <c r="V30" s="80"/>
      <c r="W30" s="80"/>
      <c r="X30" s="80"/>
      <c r="AV30" s="80"/>
      <c r="AW30" s="80"/>
      <c r="AX30" s="80"/>
      <c r="AY30" s="80"/>
      <c r="AZ30" s="80"/>
    </row>
    <row r="31" spans="5:52" ht="9">
      <c r="E31" s="89"/>
      <c r="F31" s="89"/>
      <c r="G31" s="89"/>
      <c r="H31" s="111"/>
      <c r="I31" s="282"/>
      <c r="J31" s="80"/>
      <c r="K31" s="118"/>
      <c r="L31" s="118"/>
      <c r="M31" s="118"/>
      <c r="N31" s="118"/>
      <c r="O31" s="118"/>
      <c r="P31" s="118"/>
      <c r="Q31" s="80"/>
      <c r="R31" s="231"/>
      <c r="S31" s="80"/>
      <c r="T31" s="80"/>
      <c r="U31" s="80"/>
      <c r="V31" s="80"/>
      <c r="W31" s="80"/>
      <c r="X31" s="80"/>
      <c r="AV31" s="80"/>
      <c r="AW31" s="80"/>
      <c r="AX31" s="80"/>
      <c r="AY31" s="80"/>
      <c r="AZ31" s="80"/>
    </row>
    <row r="32" spans="2:52" ht="9">
      <c r="B32" s="94" t="s">
        <v>168</v>
      </c>
      <c r="C32" s="95" t="s">
        <v>74</v>
      </c>
      <c r="D32" s="139">
        <v>511</v>
      </c>
      <c r="E32" s="139">
        <v>94</v>
      </c>
      <c r="F32" s="139">
        <v>94016</v>
      </c>
      <c r="G32" s="139">
        <v>32091</v>
      </c>
      <c r="H32" s="140">
        <v>34.13355173587475</v>
      </c>
      <c r="I32" s="290">
        <v>22.065742934094818</v>
      </c>
      <c r="J32" s="80"/>
      <c r="K32" s="118"/>
      <c r="L32" s="118"/>
      <c r="M32" s="118"/>
      <c r="N32" s="118"/>
      <c r="O32" s="118"/>
      <c r="P32" s="118"/>
      <c r="Q32" s="80"/>
      <c r="R32" s="106"/>
      <c r="S32" s="80"/>
      <c r="T32" s="80"/>
      <c r="U32" s="80"/>
      <c r="V32" s="80"/>
      <c r="W32" s="80"/>
      <c r="X32" s="80"/>
      <c r="AV32" s="80"/>
      <c r="AW32" s="80"/>
      <c r="AX32" s="80"/>
      <c r="AY32" s="80"/>
      <c r="AZ32" s="80"/>
    </row>
    <row r="33" spans="2:52" ht="9">
      <c r="B33" s="187" t="s">
        <v>680</v>
      </c>
      <c r="C33" s="280"/>
      <c r="D33" s="139">
        <v>569</v>
      </c>
      <c r="E33" s="139">
        <v>98</v>
      </c>
      <c r="F33" s="139">
        <v>103657</v>
      </c>
      <c r="G33" s="139">
        <v>36683</v>
      </c>
      <c r="H33" s="140">
        <v>35.38883046972225</v>
      </c>
      <c r="I33" s="290">
        <v>32</v>
      </c>
      <c r="J33" s="80"/>
      <c r="K33" s="118"/>
      <c r="L33" s="118"/>
      <c r="M33" s="118"/>
      <c r="N33" s="118"/>
      <c r="O33" s="118"/>
      <c r="P33" s="118"/>
      <c r="Q33" s="80"/>
      <c r="R33" s="106"/>
      <c r="S33" s="80"/>
      <c r="T33" s="80"/>
      <c r="U33" s="80"/>
      <c r="V33" s="80"/>
      <c r="W33" s="80"/>
      <c r="X33" s="80"/>
      <c r="AV33" s="80"/>
      <c r="AW33" s="80"/>
      <c r="AX33" s="80"/>
      <c r="AY33" s="80"/>
      <c r="AZ33" s="80"/>
    </row>
    <row r="34" spans="1:52" ht="9">
      <c r="A34" s="80"/>
      <c r="B34" s="77" t="s">
        <v>863</v>
      </c>
      <c r="J34" s="80"/>
      <c r="K34" s="118"/>
      <c r="L34" s="118"/>
      <c r="M34" s="118"/>
      <c r="N34" s="118"/>
      <c r="O34" s="118"/>
      <c r="P34" s="118"/>
      <c r="Q34" s="80"/>
      <c r="R34" s="106"/>
      <c r="S34" s="80"/>
      <c r="T34" s="80"/>
      <c r="U34" s="80"/>
      <c r="V34" s="80"/>
      <c r="W34" s="80"/>
      <c r="X34" s="80"/>
      <c r="AV34" s="80"/>
      <c r="AW34" s="80"/>
      <c r="AX34" s="80"/>
      <c r="AY34" s="80"/>
      <c r="AZ34" s="80"/>
    </row>
    <row r="35" spans="2:52" ht="9">
      <c r="B35" s="79" t="s">
        <v>146</v>
      </c>
      <c r="C35" s="79"/>
      <c r="D35" s="79"/>
      <c r="E35" s="79"/>
      <c r="F35" s="79"/>
      <c r="G35" s="79"/>
      <c r="H35" s="79"/>
      <c r="I35" s="79"/>
      <c r="J35" s="80"/>
      <c r="K35" s="118"/>
      <c r="L35" s="118"/>
      <c r="M35" s="118"/>
      <c r="N35" s="118"/>
      <c r="O35" s="118"/>
      <c r="P35" s="118"/>
      <c r="Q35" s="80"/>
      <c r="R35" s="106"/>
      <c r="S35" s="80"/>
      <c r="T35" s="80"/>
      <c r="U35" s="80"/>
      <c r="V35" s="80"/>
      <c r="W35" s="80"/>
      <c r="X35" s="80"/>
      <c r="AV35" s="80"/>
      <c r="AW35" s="80"/>
      <c r="AX35" s="80"/>
      <c r="AY35" s="80"/>
      <c r="AZ35" s="80"/>
    </row>
    <row r="36" spans="2:52" ht="9">
      <c r="B36" s="79"/>
      <c r="C36" s="79"/>
      <c r="D36" s="79"/>
      <c r="E36" s="79"/>
      <c r="F36" s="79"/>
      <c r="G36" s="79"/>
      <c r="H36" s="79"/>
      <c r="I36" s="79"/>
      <c r="K36" s="118"/>
      <c r="L36" s="118"/>
      <c r="M36" s="118"/>
      <c r="N36" s="118"/>
      <c r="O36" s="118"/>
      <c r="P36" s="118"/>
      <c r="Q36" s="80"/>
      <c r="R36" s="106"/>
      <c r="S36" s="80"/>
      <c r="T36" s="80"/>
      <c r="U36" s="80"/>
      <c r="V36" s="80"/>
      <c r="W36" s="80"/>
      <c r="X36" s="80"/>
      <c r="AV36" s="80"/>
      <c r="AW36" s="80"/>
      <c r="AX36" s="80"/>
      <c r="AY36" s="80"/>
      <c r="AZ36" s="80"/>
    </row>
    <row r="37" spans="2:52" ht="9">
      <c r="B37" s="77" t="s">
        <v>864</v>
      </c>
      <c r="K37" s="118"/>
      <c r="L37" s="118"/>
      <c r="M37" s="118"/>
      <c r="N37" s="118"/>
      <c r="O37" s="118"/>
      <c r="P37" s="118"/>
      <c r="Q37" s="80"/>
      <c r="R37" s="106"/>
      <c r="S37" s="80"/>
      <c r="T37" s="80"/>
      <c r="U37" s="80"/>
      <c r="V37" s="80"/>
      <c r="W37" s="80"/>
      <c r="X37" s="80"/>
      <c r="AV37" s="80"/>
      <c r="AW37" s="80"/>
      <c r="AX37" s="80"/>
      <c r="AY37" s="80"/>
      <c r="AZ37" s="80"/>
    </row>
    <row r="38" spans="2:52" ht="9">
      <c r="B38" s="77" t="s">
        <v>449</v>
      </c>
      <c r="K38" s="118"/>
      <c r="L38" s="118"/>
      <c r="M38" s="118"/>
      <c r="N38" s="118"/>
      <c r="O38" s="118"/>
      <c r="P38" s="118"/>
      <c r="Q38" s="80"/>
      <c r="R38" s="106"/>
      <c r="S38" s="80"/>
      <c r="T38" s="80"/>
      <c r="U38" s="80"/>
      <c r="V38" s="80"/>
      <c r="W38" s="80"/>
      <c r="X38" s="80"/>
      <c r="AV38" s="80"/>
      <c r="AW38" s="80"/>
      <c r="AX38" s="80"/>
      <c r="AY38" s="80"/>
      <c r="AZ38" s="80"/>
    </row>
    <row r="39" spans="4:52" ht="9">
      <c r="D39" s="80"/>
      <c r="E39" s="80"/>
      <c r="F39" s="80"/>
      <c r="G39" s="80"/>
      <c r="H39" s="80"/>
      <c r="I39" s="80"/>
      <c r="J39" s="80"/>
      <c r="K39" s="118"/>
      <c r="L39" s="118"/>
      <c r="M39" s="118"/>
      <c r="N39" s="118"/>
      <c r="O39" s="118"/>
      <c r="P39" s="118"/>
      <c r="Q39" s="80"/>
      <c r="R39" s="106"/>
      <c r="S39" s="80"/>
      <c r="T39" s="80"/>
      <c r="U39" s="80"/>
      <c r="V39" s="80"/>
      <c r="W39" s="80"/>
      <c r="X39" s="80"/>
      <c r="AV39" s="80"/>
      <c r="AW39" s="80"/>
      <c r="AX39" s="80"/>
      <c r="AY39" s="80"/>
      <c r="AZ39" s="80"/>
    </row>
    <row r="40" spans="4:52" ht="9">
      <c r="D40" s="230"/>
      <c r="E40" s="230"/>
      <c r="F40" s="230"/>
      <c r="G40" s="230"/>
      <c r="H40" s="308"/>
      <c r="I40" s="282"/>
      <c r="J40" s="80"/>
      <c r="K40" s="118"/>
      <c r="L40" s="118"/>
      <c r="M40" s="118"/>
      <c r="N40" s="118"/>
      <c r="O40" s="118"/>
      <c r="P40" s="118"/>
      <c r="Q40" s="80"/>
      <c r="R40" s="106"/>
      <c r="S40" s="106"/>
      <c r="T40" s="106"/>
      <c r="U40" s="106"/>
      <c r="V40" s="106"/>
      <c r="W40" s="106"/>
      <c r="X40" s="111"/>
      <c r="Y40" s="111"/>
      <c r="Z40" s="111"/>
      <c r="AA40" s="111"/>
      <c r="AB40" s="111"/>
      <c r="AC40" s="111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80"/>
      <c r="AR40" s="80"/>
      <c r="AS40" s="80"/>
      <c r="AT40" s="80"/>
      <c r="AU40" s="80"/>
      <c r="AV40" s="80"/>
      <c r="AW40" s="80"/>
      <c r="AX40" s="80"/>
      <c r="AY40" s="80"/>
      <c r="AZ40" s="80"/>
    </row>
    <row r="41" spans="2:52" ht="9">
      <c r="B41" s="89"/>
      <c r="C41" s="89"/>
      <c r="D41" s="89"/>
      <c r="E41" s="89"/>
      <c r="F41" s="89"/>
      <c r="G41" s="89"/>
      <c r="H41" s="89"/>
      <c r="I41" s="89"/>
      <c r="J41" s="97"/>
      <c r="K41" s="118"/>
      <c r="L41" s="118"/>
      <c r="M41" s="118"/>
      <c r="N41" s="118"/>
      <c r="O41" s="118"/>
      <c r="P41" s="118"/>
      <c r="Q41" s="80"/>
      <c r="R41" s="106"/>
      <c r="S41" s="106"/>
      <c r="T41" s="106"/>
      <c r="U41" s="106"/>
      <c r="V41" s="106"/>
      <c r="W41" s="106"/>
      <c r="X41" s="111"/>
      <c r="Y41" s="111"/>
      <c r="Z41" s="111"/>
      <c r="AA41" s="111"/>
      <c r="AB41" s="111"/>
      <c r="AC41" s="111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80"/>
      <c r="AR41" s="80"/>
      <c r="AS41" s="80"/>
      <c r="AT41" s="80"/>
      <c r="AU41" s="80"/>
      <c r="AV41" s="80"/>
      <c r="AW41" s="80"/>
      <c r="AX41" s="80"/>
      <c r="AY41" s="80"/>
      <c r="AZ41" s="80"/>
    </row>
    <row r="42" spans="10:52" ht="9">
      <c r="J42" s="89"/>
      <c r="K42" s="118"/>
      <c r="L42" s="118"/>
      <c r="M42" s="118"/>
      <c r="N42" s="118"/>
      <c r="O42" s="118"/>
      <c r="P42" s="118"/>
      <c r="Q42" s="98"/>
      <c r="R42" s="106"/>
      <c r="S42" s="106"/>
      <c r="T42" s="106"/>
      <c r="U42" s="106"/>
      <c r="V42" s="106"/>
      <c r="W42" s="106"/>
      <c r="X42" s="111"/>
      <c r="Y42" s="111"/>
      <c r="Z42" s="111"/>
      <c r="AA42" s="111"/>
      <c r="AB42" s="111"/>
      <c r="AC42" s="111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80"/>
      <c r="AR42" s="80"/>
      <c r="AS42" s="80"/>
      <c r="AT42" s="80"/>
      <c r="AU42" s="80"/>
      <c r="AV42" s="80"/>
      <c r="AW42" s="80"/>
      <c r="AX42" s="80"/>
      <c r="AY42" s="80"/>
      <c r="AZ42" s="80"/>
    </row>
    <row r="43" spans="11:52" ht="9">
      <c r="K43" s="118"/>
      <c r="L43" s="118"/>
      <c r="M43" s="118"/>
      <c r="N43" s="118"/>
      <c r="O43" s="118"/>
      <c r="P43" s="118"/>
      <c r="Q43" s="96"/>
      <c r="R43" s="111"/>
      <c r="S43" s="111"/>
      <c r="T43" s="111"/>
      <c r="U43" s="111"/>
      <c r="V43" s="111"/>
      <c r="W43" s="111"/>
      <c r="X43" s="111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89"/>
      <c r="AR43" s="89"/>
      <c r="AS43" s="89"/>
      <c r="AT43" s="89"/>
      <c r="AU43" s="89"/>
      <c r="AV43" s="89"/>
      <c r="AW43" s="80"/>
      <c r="AX43" s="80"/>
      <c r="AY43" s="80"/>
      <c r="AZ43" s="80"/>
    </row>
    <row r="44" spans="11:52" ht="9">
      <c r="K44" s="118"/>
      <c r="L44" s="118"/>
      <c r="M44" s="118"/>
      <c r="N44" s="118"/>
      <c r="O44" s="118"/>
      <c r="P44" s="118"/>
      <c r="R44" s="110"/>
      <c r="S44" s="110"/>
      <c r="T44" s="110"/>
      <c r="U44" s="110"/>
      <c r="V44" s="110"/>
      <c r="W44" s="110"/>
      <c r="X44" s="111"/>
      <c r="Y44" s="111"/>
      <c r="Z44" s="111"/>
      <c r="AA44" s="111"/>
      <c r="AB44" s="111"/>
      <c r="AC44" s="111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80"/>
      <c r="AR44" s="80"/>
      <c r="AS44" s="80"/>
      <c r="AT44" s="80"/>
      <c r="AU44" s="80"/>
      <c r="AV44" s="80"/>
      <c r="AW44" s="80"/>
      <c r="AX44" s="80"/>
      <c r="AY44" s="80"/>
      <c r="AZ44" s="80"/>
    </row>
    <row r="45" spans="11:52" ht="9">
      <c r="K45" s="118"/>
      <c r="L45" s="118"/>
      <c r="M45" s="118"/>
      <c r="N45" s="118"/>
      <c r="O45" s="118"/>
      <c r="P45" s="118"/>
      <c r="R45" s="110"/>
      <c r="S45" s="110"/>
      <c r="T45" s="110"/>
      <c r="U45" s="110"/>
      <c r="V45" s="110"/>
      <c r="W45" s="110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80"/>
      <c r="AR45" s="80"/>
      <c r="AS45" s="80"/>
      <c r="AT45" s="80"/>
      <c r="AU45" s="80"/>
      <c r="AV45" s="80"/>
      <c r="AW45" s="80"/>
      <c r="AX45" s="80"/>
      <c r="AY45" s="80"/>
      <c r="AZ45" s="80"/>
    </row>
    <row r="46" spans="2:52" ht="9">
      <c r="B46" s="89"/>
      <c r="C46" s="89"/>
      <c r="D46" s="89"/>
      <c r="E46" s="89"/>
      <c r="F46" s="89"/>
      <c r="G46" s="89"/>
      <c r="H46" s="89"/>
      <c r="I46" s="89"/>
      <c r="K46" s="118"/>
      <c r="L46" s="118"/>
      <c r="M46" s="118"/>
      <c r="N46" s="118"/>
      <c r="O46" s="118"/>
      <c r="P46" s="118"/>
      <c r="R46" s="110"/>
      <c r="S46" s="110"/>
      <c r="T46" s="110"/>
      <c r="U46" s="110"/>
      <c r="V46" s="110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89"/>
      <c r="AR46" s="89"/>
      <c r="AS46" s="89"/>
      <c r="AT46" s="89"/>
      <c r="AU46" s="89"/>
      <c r="AV46" s="89"/>
      <c r="AW46" s="80"/>
      <c r="AX46" s="80"/>
      <c r="AY46" s="80"/>
      <c r="AZ46" s="80"/>
    </row>
    <row r="47" spans="1:52" ht="9.75" customHeight="1">
      <c r="A47" s="89"/>
      <c r="J47" s="89"/>
      <c r="K47" s="89"/>
      <c r="L47" s="89"/>
      <c r="M47" s="89"/>
      <c r="N47" s="89"/>
      <c r="O47" s="89"/>
      <c r="P47" s="89"/>
      <c r="Q47" s="89"/>
      <c r="R47" s="1106">
        <v>51</v>
      </c>
      <c r="S47" s="1106"/>
      <c r="T47" s="1106"/>
      <c r="U47" s="1106"/>
      <c r="V47" s="1106"/>
      <c r="W47" s="1106"/>
      <c r="X47" s="1106"/>
      <c r="Y47" s="1106"/>
      <c r="Z47" s="1106"/>
      <c r="AA47" s="1106"/>
      <c r="AB47" s="1106"/>
      <c r="AC47" s="1106"/>
      <c r="AD47" s="1106"/>
      <c r="AE47" s="1106"/>
      <c r="AF47" s="1106"/>
      <c r="AG47" s="1106"/>
      <c r="AH47" s="1106"/>
      <c r="AI47" s="1106"/>
      <c r="AJ47" s="1106"/>
      <c r="AK47" s="1106"/>
      <c r="AL47" s="1106"/>
      <c r="AM47" s="1106"/>
      <c r="AN47" s="1106"/>
      <c r="AO47" s="1106"/>
      <c r="AP47" s="1106"/>
      <c r="AQ47" s="89"/>
      <c r="AR47" s="89"/>
      <c r="AS47" s="89"/>
      <c r="AT47" s="89"/>
      <c r="AU47" s="89"/>
      <c r="AV47" s="89"/>
      <c r="AW47" s="89"/>
      <c r="AX47" s="89"/>
      <c r="AY47" s="80"/>
      <c r="AZ47" s="80"/>
    </row>
    <row r="48" spans="24:52" ht="9"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</row>
    <row r="49" spans="24:52" ht="9"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</row>
    <row r="50" spans="30:52" ht="9"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</row>
    <row r="51" spans="24:52" ht="9">
      <c r="X51" s="1108"/>
      <c r="Y51" s="1108"/>
      <c r="Z51" s="1108"/>
      <c r="AA51" s="1108"/>
      <c r="AB51" s="1108"/>
      <c r="AC51" s="1109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</row>
    <row r="52" ht="9">
      <c r="AN52" s="77" t="s">
        <v>450</v>
      </c>
    </row>
    <row r="53" spans="48:52" ht="9">
      <c r="AV53" s="77" t="s">
        <v>450</v>
      </c>
      <c r="AX53" s="77" t="s">
        <v>450</v>
      </c>
      <c r="AZ53" s="77" t="s">
        <v>450</v>
      </c>
    </row>
    <row r="76" ht="9">
      <c r="E76" s="113"/>
    </row>
    <row r="79" ht="9">
      <c r="E79" s="77" t="s">
        <v>15</v>
      </c>
    </row>
    <row r="80" ht="9">
      <c r="E80" s="77" t="s">
        <v>449</v>
      </c>
    </row>
    <row r="89" ht="9">
      <c r="G89" s="89"/>
    </row>
    <row r="95" spans="2:9" ht="9">
      <c r="B95" s="89"/>
      <c r="C95" s="89"/>
      <c r="D95" s="89"/>
      <c r="E95" s="89"/>
      <c r="F95" s="89"/>
      <c r="G95" s="89"/>
      <c r="H95" s="89"/>
      <c r="I95" s="89"/>
    </row>
    <row r="96" spans="1:17" ht="9">
      <c r="A96" s="89">
        <v>49</v>
      </c>
      <c r="J96" s="89"/>
      <c r="K96" s="89"/>
      <c r="L96" s="89"/>
      <c r="M96" s="89"/>
      <c r="N96" s="89"/>
      <c r="O96" s="89"/>
      <c r="P96" s="89"/>
      <c r="Q96" s="89"/>
    </row>
  </sheetData>
  <sheetProtection/>
  <mergeCells count="4">
    <mergeCell ref="F2:H2"/>
    <mergeCell ref="R47:AP47"/>
    <mergeCell ref="F3:G3"/>
    <mergeCell ref="X51:AC51"/>
  </mergeCells>
  <printOptions/>
  <pageMargins left="0.32" right="0.45" top="0.72" bottom="0.89" header="0.5" footer="0.5"/>
  <pageSetup horizontalDpi="600" verticalDpi="600" orientation="landscape" paperSize="9" r:id="rId1"/>
  <headerFooter alignWithMargins="0">
    <oddHeader>&amp;R&amp;"Arial Mon,Regular"&amp;8&amp;UБүлэг 2. Эрүүл мэнд</oddHeader>
    <oddFooter xml:space="preserve">&amp;R&amp;18 8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5" customWidth="1"/>
    <col min="2" max="2" width="6.25390625" style="65" customWidth="1"/>
    <col min="3" max="4" width="6.875" style="65" customWidth="1"/>
    <col min="5" max="5" width="5.75390625" style="65" customWidth="1"/>
    <col min="6" max="6" width="6.375" style="65" customWidth="1"/>
    <col min="7" max="7" width="6.00390625" style="65" customWidth="1"/>
    <col min="8" max="8" width="5.875" style="65" customWidth="1"/>
    <col min="9" max="9" width="6.125" style="65" customWidth="1"/>
    <col min="10" max="10" width="5.75390625" style="65" customWidth="1"/>
    <col min="11" max="11" width="5.25390625" style="65" customWidth="1"/>
    <col min="12" max="13" width="6.125" style="65" customWidth="1"/>
    <col min="14" max="14" width="5.25390625" style="65" customWidth="1"/>
    <col min="15" max="15" width="5.75390625" style="65" customWidth="1"/>
    <col min="16" max="16" width="5.375" style="65" customWidth="1"/>
    <col min="17" max="17" width="5.875" style="65" customWidth="1"/>
    <col min="18" max="18" width="5.125" style="65" customWidth="1"/>
    <col min="19" max="19" width="6.25390625" style="65" customWidth="1"/>
    <col min="20" max="20" width="6.375" style="65" customWidth="1"/>
    <col min="21" max="22" width="5.875" style="65" customWidth="1"/>
    <col min="23" max="23" width="4.75390625" style="65" customWidth="1"/>
    <col min="24" max="24" width="5.875" style="65" customWidth="1"/>
    <col min="25" max="16384" width="9.125" style="65" customWidth="1"/>
  </cols>
  <sheetData>
    <row r="1" spans="1:21" ht="9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2">
      <c r="A2" s="77"/>
      <c r="B2" s="77"/>
      <c r="C2" s="77"/>
      <c r="D2" s="77"/>
      <c r="E2" s="77"/>
      <c r="F2" s="122" t="s">
        <v>734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ht="12">
      <c r="A3" s="77"/>
      <c r="B3" s="77"/>
      <c r="C3" s="77"/>
      <c r="D3" s="77"/>
      <c r="E3" s="77"/>
      <c r="F3" s="122" t="s">
        <v>754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9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9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1:24" ht="18" customHeight="1">
      <c r="A6" s="77"/>
      <c r="B6" s="1110" t="s">
        <v>248</v>
      </c>
      <c r="C6" s="1113" t="s">
        <v>654</v>
      </c>
      <c r="D6" s="1116" t="s">
        <v>453</v>
      </c>
      <c r="E6" s="1117"/>
      <c r="F6" s="1117"/>
      <c r="G6" s="1124" t="s">
        <v>367</v>
      </c>
      <c r="H6" s="1125"/>
      <c r="I6" s="1125"/>
      <c r="J6" s="1125"/>
      <c r="K6" s="1125"/>
      <c r="L6" s="1125"/>
      <c r="M6" s="1125"/>
      <c r="N6" s="1125"/>
      <c r="O6" s="1125"/>
      <c r="P6" s="1125"/>
      <c r="Q6" s="1125"/>
      <c r="R6" s="1125"/>
      <c r="S6" s="1125"/>
      <c r="T6" s="1125"/>
      <c r="U6" s="1125"/>
      <c r="V6" s="1125"/>
      <c r="W6" s="1125"/>
      <c r="X6" s="1125"/>
    </row>
    <row r="7" spans="1:29" ht="31.5" customHeight="1">
      <c r="A7" s="77"/>
      <c r="B7" s="1111"/>
      <c r="C7" s="1114"/>
      <c r="D7" s="1118" t="s">
        <v>454</v>
      </c>
      <c r="E7" s="1119"/>
      <c r="F7" s="1120"/>
      <c r="G7" s="1124" t="s">
        <v>701</v>
      </c>
      <c r="H7" s="1125"/>
      <c r="I7" s="1130"/>
      <c r="J7" s="1127" t="s">
        <v>702</v>
      </c>
      <c r="K7" s="1128"/>
      <c r="L7" s="1129"/>
      <c r="M7" s="1121" t="s">
        <v>700</v>
      </c>
      <c r="N7" s="1122"/>
      <c r="O7" s="1123"/>
      <c r="P7" s="1121" t="s">
        <v>703</v>
      </c>
      <c r="Q7" s="1122"/>
      <c r="R7" s="1123"/>
      <c r="S7" s="1124" t="s">
        <v>704</v>
      </c>
      <c r="T7" s="1125"/>
      <c r="U7" s="1126"/>
      <c r="V7" s="1124" t="s">
        <v>705</v>
      </c>
      <c r="W7" s="1125"/>
      <c r="X7" s="1126"/>
      <c r="AA7" s="1127"/>
      <c r="AB7" s="1128"/>
      <c r="AC7" s="1129"/>
    </row>
    <row r="8" spans="1:32" ht="68.25" customHeight="1">
      <c r="A8" s="77"/>
      <c r="B8" s="1112"/>
      <c r="C8" s="1115"/>
      <c r="D8" s="183" t="s">
        <v>26</v>
      </c>
      <c r="E8" s="183" t="s">
        <v>27</v>
      </c>
      <c r="F8" s="183" t="s">
        <v>28</v>
      </c>
      <c r="G8" s="183" t="s">
        <v>26</v>
      </c>
      <c r="H8" s="183" t="s">
        <v>27</v>
      </c>
      <c r="I8" s="183" t="s">
        <v>28</v>
      </c>
      <c r="J8" s="183" t="s">
        <v>26</v>
      </c>
      <c r="K8" s="183" t="s">
        <v>27</v>
      </c>
      <c r="L8" s="183" t="s">
        <v>28</v>
      </c>
      <c r="M8" s="183" t="s">
        <v>26</v>
      </c>
      <c r="N8" s="183" t="s">
        <v>27</v>
      </c>
      <c r="O8" s="183" t="s">
        <v>28</v>
      </c>
      <c r="P8" s="183" t="s">
        <v>26</v>
      </c>
      <c r="Q8" s="183" t="s">
        <v>27</v>
      </c>
      <c r="R8" s="183" t="s">
        <v>28</v>
      </c>
      <c r="S8" s="178" t="s">
        <v>26</v>
      </c>
      <c r="T8" s="175" t="s">
        <v>27</v>
      </c>
      <c r="U8" s="174" t="s">
        <v>28</v>
      </c>
      <c r="V8" s="178" t="s">
        <v>26</v>
      </c>
      <c r="W8" s="175" t="s">
        <v>27</v>
      </c>
      <c r="X8" s="174" t="s">
        <v>28</v>
      </c>
      <c r="Y8" s="73"/>
      <c r="Z8" s="73"/>
      <c r="AA8" s="73"/>
      <c r="AB8" s="73"/>
      <c r="AC8" s="73"/>
      <c r="AD8" s="73"/>
      <c r="AE8" s="73"/>
      <c r="AF8" s="73"/>
    </row>
    <row r="9" spans="1:24" ht="10.5">
      <c r="A9" s="77"/>
      <c r="B9" s="49" t="s">
        <v>528</v>
      </c>
      <c r="C9" s="90" t="s">
        <v>469</v>
      </c>
      <c r="D9" s="49">
        <f>G9+J9+M9+P9+S9+V9</f>
        <v>211</v>
      </c>
      <c r="E9" s="49">
        <f>H9+K9+N9+Q9+T9+W9</f>
        <v>200</v>
      </c>
      <c r="F9" s="107">
        <f>E9/D9*100</f>
        <v>94.7867298578199</v>
      </c>
      <c r="G9" s="49">
        <v>38</v>
      </c>
      <c r="H9" s="49">
        <v>36</v>
      </c>
      <c r="I9" s="107">
        <f>H9/G9*100</f>
        <v>94.73684210526315</v>
      </c>
      <c r="J9" s="49">
        <v>5</v>
      </c>
      <c r="K9" s="49">
        <v>5</v>
      </c>
      <c r="L9" s="107">
        <f>K9/J9*100</f>
        <v>100</v>
      </c>
      <c r="M9" s="49">
        <v>48</v>
      </c>
      <c r="N9" s="49">
        <v>45</v>
      </c>
      <c r="O9" s="107">
        <f>N9/M9*100</f>
        <v>93.75</v>
      </c>
      <c r="P9" s="49">
        <v>32</v>
      </c>
      <c r="Q9" s="49">
        <v>32</v>
      </c>
      <c r="R9" s="107">
        <f>Q9/P9*100</f>
        <v>100</v>
      </c>
      <c r="S9" s="49">
        <v>50</v>
      </c>
      <c r="T9" s="49">
        <v>46</v>
      </c>
      <c r="U9" s="107">
        <f>T9/S9*100</f>
        <v>92</v>
      </c>
      <c r="V9" s="49">
        <v>38</v>
      </c>
      <c r="W9" s="49">
        <v>36</v>
      </c>
      <c r="X9" s="107">
        <f>W9/V9*100</f>
        <v>94.73684210526315</v>
      </c>
    </row>
    <row r="10" spans="1:24" ht="10.5">
      <c r="A10" s="77"/>
      <c r="B10" s="49" t="s">
        <v>529</v>
      </c>
      <c r="C10" s="90" t="s">
        <v>193</v>
      </c>
      <c r="D10" s="49">
        <f aca="true" t="shared" si="0" ref="D10:D31">G10+J10+M10+P10+S10+V10</f>
        <v>177</v>
      </c>
      <c r="E10" s="49">
        <f aca="true" t="shared" si="1" ref="E10:E31">H10+K10+N10+Q10+T10+W10</f>
        <v>173</v>
      </c>
      <c r="F10" s="108">
        <f>E10/D10*100</f>
        <v>97.74011299435028</v>
      </c>
      <c r="G10" s="49">
        <v>40</v>
      </c>
      <c r="H10" s="49">
        <v>39</v>
      </c>
      <c r="I10" s="108">
        <f>H10/G10*100</f>
        <v>97.5</v>
      </c>
      <c r="J10" s="49">
        <v>10</v>
      </c>
      <c r="K10" s="49">
        <v>10</v>
      </c>
      <c r="L10" s="108">
        <f>K11/J11*100</f>
        <v>100</v>
      </c>
      <c r="M10" s="49">
        <v>31</v>
      </c>
      <c r="N10" s="49">
        <v>31</v>
      </c>
      <c r="O10" s="108">
        <f>N10/M10*100</f>
        <v>100</v>
      </c>
      <c r="P10" s="49">
        <v>26</v>
      </c>
      <c r="Q10" s="49">
        <v>24</v>
      </c>
      <c r="R10" s="108">
        <f>Q10/P10*100</f>
        <v>92.3076923076923</v>
      </c>
      <c r="S10" s="49">
        <v>30</v>
      </c>
      <c r="T10" s="49">
        <v>30</v>
      </c>
      <c r="U10" s="108">
        <f>T10/S10*100</f>
        <v>100</v>
      </c>
      <c r="V10" s="49">
        <v>40</v>
      </c>
      <c r="W10" s="49">
        <v>39</v>
      </c>
      <c r="X10" s="108">
        <f>W10/V10*100</f>
        <v>97.5</v>
      </c>
    </row>
    <row r="11" spans="1:24" ht="10.5">
      <c r="A11" s="77"/>
      <c r="B11" s="49" t="s">
        <v>530</v>
      </c>
      <c r="C11" s="90" t="s">
        <v>194</v>
      </c>
      <c r="D11" s="49">
        <f t="shared" si="0"/>
        <v>124</v>
      </c>
      <c r="E11" s="49">
        <f t="shared" si="1"/>
        <v>121</v>
      </c>
      <c r="F11" s="108">
        <f>E11/D11*100</f>
        <v>97.58064516129032</v>
      </c>
      <c r="G11" s="49">
        <v>18</v>
      </c>
      <c r="H11" s="49">
        <v>18</v>
      </c>
      <c r="I11" s="108">
        <f>H11/G11*100</f>
        <v>100</v>
      </c>
      <c r="J11" s="49">
        <v>7</v>
      </c>
      <c r="K11" s="49">
        <v>7</v>
      </c>
      <c r="L11" s="108">
        <f>K12/J12*100</f>
        <v>100</v>
      </c>
      <c r="M11" s="49">
        <v>35</v>
      </c>
      <c r="N11" s="49">
        <v>34</v>
      </c>
      <c r="O11" s="108">
        <f>N11/M11*100</f>
        <v>97.14285714285714</v>
      </c>
      <c r="P11" s="49">
        <v>23</v>
      </c>
      <c r="Q11" s="49">
        <v>23</v>
      </c>
      <c r="R11" s="108">
        <f>Q11/P11*100</f>
        <v>100</v>
      </c>
      <c r="S11" s="49">
        <v>23</v>
      </c>
      <c r="T11" s="49">
        <v>21</v>
      </c>
      <c r="U11" s="108">
        <f>T11/S11*100</f>
        <v>91.30434782608695</v>
      </c>
      <c r="V11" s="49">
        <v>18</v>
      </c>
      <c r="W11" s="49">
        <v>18</v>
      </c>
      <c r="X11" s="108">
        <f>W11/V11*100</f>
        <v>100</v>
      </c>
    </row>
    <row r="12" spans="1:24" ht="10.5">
      <c r="A12" s="77"/>
      <c r="B12" s="49" t="s">
        <v>531</v>
      </c>
      <c r="C12" s="90" t="s">
        <v>195</v>
      </c>
      <c r="D12" s="49">
        <f t="shared" si="0"/>
        <v>194</v>
      </c>
      <c r="E12" s="49">
        <f t="shared" si="1"/>
        <v>191</v>
      </c>
      <c r="F12" s="108">
        <f>E12/D12*100</f>
        <v>98.4536082474227</v>
      </c>
      <c r="G12" s="49">
        <v>33</v>
      </c>
      <c r="H12" s="49">
        <v>33</v>
      </c>
      <c r="I12" s="108">
        <f>H12/G12*100</f>
        <v>100</v>
      </c>
      <c r="J12" s="49">
        <v>30</v>
      </c>
      <c r="K12" s="49">
        <v>30</v>
      </c>
      <c r="L12" s="108">
        <f>K12/J12*100</f>
        <v>100</v>
      </c>
      <c r="M12" s="49">
        <v>37</v>
      </c>
      <c r="N12" s="49">
        <v>37</v>
      </c>
      <c r="O12" s="108">
        <f>N12/M12*100</f>
        <v>100</v>
      </c>
      <c r="P12" s="49">
        <v>30</v>
      </c>
      <c r="Q12" s="49">
        <v>28</v>
      </c>
      <c r="R12" s="108">
        <f>Q12/P12*100</f>
        <v>93.33333333333333</v>
      </c>
      <c r="S12" s="49">
        <v>31</v>
      </c>
      <c r="T12" s="49">
        <v>30</v>
      </c>
      <c r="U12" s="108">
        <f>T12/S12*100</f>
        <v>96.7741935483871</v>
      </c>
      <c r="V12" s="49">
        <v>33</v>
      </c>
      <c r="W12" s="49">
        <v>33</v>
      </c>
      <c r="X12" s="108">
        <f>W12/V12*100</f>
        <v>100</v>
      </c>
    </row>
    <row r="13" spans="1:24" ht="10.5">
      <c r="A13" s="77"/>
      <c r="B13" s="49"/>
      <c r="C13" s="9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77"/>
      <c r="B14" s="49" t="s">
        <v>532</v>
      </c>
      <c r="C14" s="90" t="s">
        <v>196</v>
      </c>
      <c r="D14" s="49">
        <f t="shared" si="0"/>
        <v>258</v>
      </c>
      <c r="E14" s="49">
        <f t="shared" si="1"/>
        <v>255</v>
      </c>
      <c r="F14" s="108">
        <f>E14/D14*100</f>
        <v>98.83720930232558</v>
      </c>
      <c r="G14" s="49">
        <v>47</v>
      </c>
      <c r="H14" s="49">
        <v>47</v>
      </c>
      <c r="I14" s="108">
        <f>H14/G14*100</f>
        <v>100</v>
      </c>
      <c r="J14" s="49">
        <v>13</v>
      </c>
      <c r="K14" s="49">
        <v>13</v>
      </c>
      <c r="L14" s="108">
        <f>K14/J14*100</f>
        <v>100</v>
      </c>
      <c r="M14" s="49">
        <v>58</v>
      </c>
      <c r="N14" s="49">
        <v>56</v>
      </c>
      <c r="O14" s="108">
        <f>N14/M14*100</f>
        <v>96.55172413793103</v>
      </c>
      <c r="P14" s="49">
        <v>41</v>
      </c>
      <c r="Q14" s="49">
        <v>41</v>
      </c>
      <c r="R14" s="108">
        <f>Q14/P14*100</f>
        <v>100</v>
      </c>
      <c r="S14" s="49">
        <v>52</v>
      </c>
      <c r="T14" s="49">
        <v>51</v>
      </c>
      <c r="U14" s="108">
        <f>T14/S14*100</f>
        <v>98.07692307692307</v>
      </c>
      <c r="V14" s="49">
        <v>47</v>
      </c>
      <c r="W14" s="49">
        <v>47</v>
      </c>
      <c r="X14" s="108">
        <f>W14/V14*100</f>
        <v>100</v>
      </c>
    </row>
    <row r="15" spans="1:24" ht="10.5">
      <c r="A15" s="77"/>
      <c r="B15" s="49" t="s">
        <v>533</v>
      </c>
      <c r="C15" s="90" t="s">
        <v>197</v>
      </c>
      <c r="D15" s="49">
        <f t="shared" si="0"/>
        <v>210</v>
      </c>
      <c r="E15" s="49">
        <f t="shared" si="1"/>
        <v>209</v>
      </c>
      <c r="F15" s="108">
        <f>E15/D15*100</f>
        <v>99.52380952380952</v>
      </c>
      <c r="G15" s="49">
        <v>34</v>
      </c>
      <c r="H15" s="49">
        <v>34</v>
      </c>
      <c r="I15" s="108">
        <f>H15/G15*100</f>
        <v>100</v>
      </c>
      <c r="J15" s="49">
        <v>23</v>
      </c>
      <c r="K15" s="49">
        <v>23</v>
      </c>
      <c r="L15" s="108">
        <f>K15/J15*100</f>
        <v>100</v>
      </c>
      <c r="M15" s="49">
        <v>36</v>
      </c>
      <c r="N15" s="49">
        <v>36</v>
      </c>
      <c r="O15" s="108">
        <f>N15/M15*100</f>
        <v>100</v>
      </c>
      <c r="P15" s="49">
        <v>40</v>
      </c>
      <c r="Q15" s="49">
        <v>40</v>
      </c>
      <c r="R15" s="108">
        <f>Q15/P15*100</f>
        <v>100</v>
      </c>
      <c r="S15" s="49">
        <v>43</v>
      </c>
      <c r="T15" s="49">
        <v>42</v>
      </c>
      <c r="U15" s="108">
        <f>T15/S15*100</f>
        <v>97.67441860465115</v>
      </c>
      <c r="V15" s="49">
        <v>34</v>
      </c>
      <c r="W15" s="49">
        <v>34</v>
      </c>
      <c r="X15" s="108">
        <f>W15/V15*100</f>
        <v>100</v>
      </c>
    </row>
    <row r="16" spans="1:24" ht="10.5">
      <c r="A16" s="77"/>
      <c r="B16" s="49" t="s">
        <v>284</v>
      </c>
      <c r="C16" s="90" t="s">
        <v>198</v>
      </c>
      <c r="D16" s="49">
        <f t="shared" si="0"/>
        <v>185</v>
      </c>
      <c r="E16" s="49">
        <f t="shared" si="1"/>
        <v>179</v>
      </c>
      <c r="F16" s="108">
        <f>E16/D16*100</f>
        <v>96.75675675675676</v>
      </c>
      <c r="G16" s="49">
        <v>34</v>
      </c>
      <c r="H16" s="49">
        <v>33</v>
      </c>
      <c r="I16" s="108">
        <f>H16/G16*100</f>
        <v>97.05882352941177</v>
      </c>
      <c r="J16" s="49">
        <v>18</v>
      </c>
      <c r="K16" s="49">
        <v>18</v>
      </c>
      <c r="L16" s="108">
        <f>K16/J16*100</f>
        <v>100</v>
      </c>
      <c r="M16" s="49">
        <v>28</v>
      </c>
      <c r="N16" s="49">
        <v>27</v>
      </c>
      <c r="O16" s="108">
        <f>N16/M16*100</f>
        <v>96.42857142857143</v>
      </c>
      <c r="P16" s="49">
        <v>38</v>
      </c>
      <c r="Q16" s="49">
        <v>35</v>
      </c>
      <c r="R16" s="108">
        <f>Q16/P16*100</f>
        <v>92.10526315789474</v>
      </c>
      <c r="S16" s="49">
        <v>33</v>
      </c>
      <c r="T16" s="49">
        <v>33</v>
      </c>
      <c r="U16" s="108">
        <f>T16/S16*100</f>
        <v>100</v>
      </c>
      <c r="V16" s="49">
        <v>34</v>
      </c>
      <c r="W16" s="49">
        <v>33</v>
      </c>
      <c r="X16" s="108">
        <f>W16/V16*100</f>
        <v>97.05882352941177</v>
      </c>
    </row>
    <row r="17" spans="1:24" ht="10.5">
      <c r="A17" s="77"/>
      <c r="B17" s="49" t="s">
        <v>285</v>
      </c>
      <c r="C17" s="90" t="s">
        <v>199</v>
      </c>
      <c r="D17" s="49">
        <f t="shared" si="0"/>
        <v>178</v>
      </c>
      <c r="E17" s="49">
        <f t="shared" si="1"/>
        <v>178</v>
      </c>
      <c r="F17" s="108">
        <f>E17/D17*100</f>
        <v>100</v>
      </c>
      <c r="G17" s="49">
        <v>33</v>
      </c>
      <c r="H17" s="49">
        <v>33</v>
      </c>
      <c r="I17" s="108">
        <f>H17/G17*100</f>
        <v>100</v>
      </c>
      <c r="J17" s="49">
        <v>7</v>
      </c>
      <c r="K17" s="49">
        <v>7</v>
      </c>
      <c r="L17" s="108">
        <f>K17/J17*100</f>
        <v>100</v>
      </c>
      <c r="M17" s="49">
        <v>37</v>
      </c>
      <c r="N17" s="49">
        <v>37</v>
      </c>
      <c r="O17" s="108">
        <f>N17/M17*100</f>
        <v>100</v>
      </c>
      <c r="P17" s="49">
        <v>33</v>
      </c>
      <c r="Q17" s="49">
        <v>33</v>
      </c>
      <c r="R17" s="108">
        <f>Q17/P17*100</f>
        <v>100</v>
      </c>
      <c r="S17" s="49">
        <v>35</v>
      </c>
      <c r="T17" s="49">
        <v>35</v>
      </c>
      <c r="U17" s="108">
        <f>T17/S17*100</f>
        <v>100</v>
      </c>
      <c r="V17" s="49">
        <v>33</v>
      </c>
      <c r="W17" s="49">
        <v>33</v>
      </c>
      <c r="X17" s="108">
        <f>W17/V17*100</f>
        <v>100</v>
      </c>
    </row>
    <row r="18" spans="1:24" ht="10.5">
      <c r="A18" s="77"/>
      <c r="B18" s="49"/>
      <c r="C18" s="9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77"/>
      <c r="B19" s="49" t="s">
        <v>277</v>
      </c>
      <c r="C19" s="90" t="s">
        <v>200</v>
      </c>
      <c r="D19" s="49">
        <f t="shared" si="0"/>
        <v>149</v>
      </c>
      <c r="E19" s="49">
        <f t="shared" si="1"/>
        <v>149</v>
      </c>
      <c r="F19" s="108">
        <f>E19/D19*100</f>
        <v>100</v>
      </c>
      <c r="G19" s="49">
        <v>19</v>
      </c>
      <c r="H19" s="49">
        <v>19</v>
      </c>
      <c r="I19" s="108">
        <f>H19/G19*100</f>
        <v>100</v>
      </c>
      <c r="J19" s="49">
        <v>21</v>
      </c>
      <c r="K19" s="49">
        <v>21</v>
      </c>
      <c r="L19" s="108">
        <f>K19/J19*100</f>
        <v>100</v>
      </c>
      <c r="M19" s="49">
        <v>29</v>
      </c>
      <c r="N19" s="49">
        <v>29</v>
      </c>
      <c r="O19" s="108">
        <f>N19/M19*100</f>
        <v>100</v>
      </c>
      <c r="P19" s="49">
        <v>34</v>
      </c>
      <c r="Q19" s="49">
        <v>34</v>
      </c>
      <c r="R19" s="108">
        <f>Q19/P19*100</f>
        <v>100</v>
      </c>
      <c r="S19" s="49">
        <v>27</v>
      </c>
      <c r="T19" s="49">
        <v>27</v>
      </c>
      <c r="U19" s="108">
        <f>T19/S19*100</f>
        <v>100</v>
      </c>
      <c r="V19" s="49">
        <v>19</v>
      </c>
      <c r="W19" s="49">
        <v>19</v>
      </c>
      <c r="X19" s="108">
        <f>W19/V19*100</f>
        <v>100</v>
      </c>
    </row>
    <row r="20" spans="1:24" ht="10.5">
      <c r="A20" s="77"/>
      <c r="B20" s="49" t="s">
        <v>278</v>
      </c>
      <c r="C20" s="90" t="s">
        <v>201</v>
      </c>
      <c r="D20" s="49">
        <f t="shared" si="0"/>
        <v>186</v>
      </c>
      <c r="E20" s="49">
        <f t="shared" si="1"/>
        <v>186</v>
      </c>
      <c r="F20" s="108">
        <f>E20/D20*100</f>
        <v>100</v>
      </c>
      <c r="G20" s="49">
        <v>34</v>
      </c>
      <c r="H20" s="49">
        <v>34</v>
      </c>
      <c r="I20" s="108">
        <f>H20/G20*100</f>
        <v>100</v>
      </c>
      <c r="J20" s="49">
        <v>15</v>
      </c>
      <c r="K20" s="49">
        <v>15</v>
      </c>
      <c r="L20" s="108">
        <f>K20/J20*100</f>
        <v>100</v>
      </c>
      <c r="M20" s="49">
        <v>42</v>
      </c>
      <c r="N20" s="49">
        <v>42</v>
      </c>
      <c r="O20" s="108">
        <f>N20/M20*100</f>
        <v>100</v>
      </c>
      <c r="P20" s="49">
        <v>27</v>
      </c>
      <c r="Q20" s="49">
        <v>27</v>
      </c>
      <c r="R20" s="108">
        <f>Q20/P20*100</f>
        <v>100</v>
      </c>
      <c r="S20" s="49">
        <v>34</v>
      </c>
      <c r="T20" s="49">
        <v>34</v>
      </c>
      <c r="U20" s="108">
        <f>T20/S20*100</f>
        <v>100</v>
      </c>
      <c r="V20" s="49">
        <v>34</v>
      </c>
      <c r="W20" s="49">
        <v>34</v>
      </c>
      <c r="X20" s="108">
        <f>W20/V20*100</f>
        <v>100</v>
      </c>
    </row>
    <row r="21" spans="1:24" ht="10.5">
      <c r="A21" s="77"/>
      <c r="B21" s="49" t="s">
        <v>505</v>
      </c>
      <c r="C21" s="90" t="s">
        <v>202</v>
      </c>
      <c r="D21" s="49">
        <f t="shared" si="0"/>
        <v>146</v>
      </c>
      <c r="E21" s="49">
        <f t="shared" si="1"/>
        <v>145</v>
      </c>
      <c r="F21" s="108">
        <f>E21/D21*100</f>
        <v>99.31506849315068</v>
      </c>
      <c r="G21" s="49">
        <v>29</v>
      </c>
      <c r="H21" s="49">
        <v>29</v>
      </c>
      <c r="I21" s="108">
        <f>H21/G21*100</f>
        <v>100</v>
      </c>
      <c r="J21" s="49">
        <v>8</v>
      </c>
      <c r="K21" s="49">
        <v>8</v>
      </c>
      <c r="L21" s="108">
        <f>K21/J21*100</f>
        <v>100</v>
      </c>
      <c r="M21" s="49">
        <v>24</v>
      </c>
      <c r="N21" s="49">
        <v>23</v>
      </c>
      <c r="O21" s="108">
        <f>N21/M21*100</f>
        <v>95.83333333333334</v>
      </c>
      <c r="P21" s="49">
        <v>26</v>
      </c>
      <c r="Q21" s="49">
        <v>26</v>
      </c>
      <c r="R21" s="108">
        <f>Q21/P21*100</f>
        <v>100</v>
      </c>
      <c r="S21" s="49">
        <v>30</v>
      </c>
      <c r="T21" s="49">
        <v>30</v>
      </c>
      <c r="U21" s="108">
        <f>T21/S21*100</f>
        <v>100</v>
      </c>
      <c r="V21" s="49">
        <v>29</v>
      </c>
      <c r="W21" s="49">
        <v>29</v>
      </c>
      <c r="X21" s="108">
        <f>W21/V21*100</f>
        <v>100</v>
      </c>
    </row>
    <row r="22" spans="1:24" ht="10.5">
      <c r="A22" s="77"/>
      <c r="B22" s="49" t="s">
        <v>286</v>
      </c>
      <c r="C22" s="90" t="s">
        <v>203</v>
      </c>
      <c r="D22" s="49">
        <f t="shared" si="0"/>
        <v>106</v>
      </c>
      <c r="E22" s="49">
        <f t="shared" si="1"/>
        <v>102</v>
      </c>
      <c r="F22" s="108">
        <f>E22/D22*100</f>
        <v>96.22641509433963</v>
      </c>
      <c r="G22" s="49">
        <v>20</v>
      </c>
      <c r="H22" s="49">
        <v>20</v>
      </c>
      <c r="I22" s="108">
        <f>H22/G22*100</f>
        <v>100</v>
      </c>
      <c r="J22" s="49">
        <v>8</v>
      </c>
      <c r="K22" s="49">
        <v>8</v>
      </c>
      <c r="L22" s="108">
        <f>K22/J22*100</f>
        <v>100</v>
      </c>
      <c r="M22" s="49">
        <v>21</v>
      </c>
      <c r="N22" s="49">
        <v>19</v>
      </c>
      <c r="O22" s="108">
        <f>N22/M22*100</f>
        <v>90.47619047619048</v>
      </c>
      <c r="P22" s="49">
        <v>18</v>
      </c>
      <c r="Q22" s="49">
        <v>17</v>
      </c>
      <c r="R22" s="108">
        <f>Q22/P22*100</f>
        <v>94.44444444444444</v>
      </c>
      <c r="S22" s="49">
        <v>19</v>
      </c>
      <c r="T22" s="49">
        <v>18</v>
      </c>
      <c r="U22" s="108">
        <f>T22/S22*100</f>
        <v>94.73684210526315</v>
      </c>
      <c r="V22" s="49">
        <v>20</v>
      </c>
      <c r="W22" s="49">
        <v>20</v>
      </c>
      <c r="X22" s="108">
        <f>W22/V22*100</f>
        <v>100</v>
      </c>
    </row>
    <row r="23" spans="1:24" ht="10.5">
      <c r="A23" s="77"/>
      <c r="B23" s="49"/>
      <c r="C23" s="9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08"/>
      <c r="P23" s="49"/>
      <c r="Q23" s="49"/>
      <c r="R23" s="108"/>
      <c r="S23" s="49"/>
      <c r="T23" s="49"/>
      <c r="U23" s="52"/>
      <c r="V23" s="49"/>
      <c r="W23" s="49"/>
      <c r="X23" s="52"/>
    </row>
    <row r="24" spans="1:24" ht="10.5">
      <c r="A24" s="77"/>
      <c r="B24" s="49" t="s">
        <v>287</v>
      </c>
      <c r="C24" s="90" t="s">
        <v>204</v>
      </c>
      <c r="D24" s="49">
        <f t="shared" si="0"/>
        <v>115</v>
      </c>
      <c r="E24" s="49">
        <f t="shared" si="1"/>
        <v>115</v>
      </c>
      <c r="F24" s="108">
        <f>E24/D24*100</f>
        <v>100</v>
      </c>
      <c r="G24" s="49">
        <v>20</v>
      </c>
      <c r="H24" s="49">
        <v>20</v>
      </c>
      <c r="I24" s="108">
        <f>H24/G24*100</f>
        <v>100</v>
      </c>
      <c r="J24" s="49">
        <v>7</v>
      </c>
      <c r="K24" s="49">
        <v>7</v>
      </c>
      <c r="L24" s="108">
        <f>K24/J24*100</f>
        <v>100</v>
      </c>
      <c r="M24" s="49">
        <v>27</v>
      </c>
      <c r="N24" s="49">
        <v>27</v>
      </c>
      <c r="O24" s="108">
        <f>N24/M24*100</f>
        <v>100</v>
      </c>
      <c r="P24" s="49">
        <v>18</v>
      </c>
      <c r="Q24" s="49">
        <v>18</v>
      </c>
      <c r="R24" s="108">
        <f>Q24/P24*100</f>
        <v>100</v>
      </c>
      <c r="S24" s="49">
        <v>23</v>
      </c>
      <c r="T24" s="49">
        <v>23</v>
      </c>
      <c r="U24" s="108">
        <f>T24/S24*100</f>
        <v>100</v>
      </c>
      <c r="V24" s="49">
        <v>20</v>
      </c>
      <c r="W24" s="49">
        <v>20</v>
      </c>
      <c r="X24" s="108">
        <f>W24/V24*100</f>
        <v>100</v>
      </c>
    </row>
    <row r="25" spans="1:24" ht="10.5">
      <c r="A25" s="77"/>
      <c r="B25" s="49" t="s">
        <v>288</v>
      </c>
      <c r="C25" s="90" t="s">
        <v>205</v>
      </c>
      <c r="D25" s="49">
        <f t="shared" si="0"/>
        <v>174</v>
      </c>
      <c r="E25" s="49">
        <f t="shared" si="1"/>
        <v>174</v>
      </c>
      <c r="F25" s="108">
        <f>E25/D25*100</f>
        <v>100</v>
      </c>
      <c r="G25" s="49">
        <v>30</v>
      </c>
      <c r="H25" s="49">
        <v>30</v>
      </c>
      <c r="I25" s="108">
        <f>H25/G25*100</f>
        <v>100</v>
      </c>
      <c r="J25" s="49">
        <v>16</v>
      </c>
      <c r="K25" s="49">
        <v>16</v>
      </c>
      <c r="L25" s="108">
        <f>K25/J25*100</f>
        <v>100</v>
      </c>
      <c r="M25" s="49">
        <v>43</v>
      </c>
      <c r="N25" s="49">
        <v>43</v>
      </c>
      <c r="O25" s="108">
        <f>N25/M25*100</f>
        <v>100</v>
      </c>
      <c r="P25" s="49">
        <v>32</v>
      </c>
      <c r="Q25" s="49">
        <v>32</v>
      </c>
      <c r="R25" s="108">
        <f>Q25/P25*100</f>
        <v>100</v>
      </c>
      <c r="S25" s="49">
        <v>23</v>
      </c>
      <c r="T25" s="49">
        <v>23</v>
      </c>
      <c r="U25" s="108">
        <f>T25/S25*100</f>
        <v>100</v>
      </c>
      <c r="V25" s="49">
        <v>30</v>
      </c>
      <c r="W25" s="49">
        <v>30</v>
      </c>
      <c r="X25" s="108">
        <f>W25/V25*100</f>
        <v>100</v>
      </c>
    </row>
    <row r="26" spans="1:24" ht="10.5">
      <c r="A26" s="77"/>
      <c r="B26" s="49" t="s">
        <v>289</v>
      </c>
      <c r="C26" s="90" t="s">
        <v>206</v>
      </c>
      <c r="D26" s="49">
        <f t="shared" si="0"/>
        <v>217</v>
      </c>
      <c r="E26" s="49">
        <f t="shared" si="1"/>
        <v>211</v>
      </c>
      <c r="F26" s="108">
        <f>E26/D26*100</f>
        <v>97.23502304147466</v>
      </c>
      <c r="G26" s="49">
        <v>40</v>
      </c>
      <c r="H26" s="49">
        <v>39</v>
      </c>
      <c r="I26" s="108">
        <f>H26/G26*100</f>
        <v>97.5</v>
      </c>
      <c r="J26" s="49">
        <v>12</v>
      </c>
      <c r="K26" s="49">
        <v>11</v>
      </c>
      <c r="L26" s="108">
        <f>K26/J26*100</f>
        <v>91.66666666666666</v>
      </c>
      <c r="M26" s="49">
        <v>45</v>
      </c>
      <c r="N26" s="49">
        <v>45</v>
      </c>
      <c r="O26" s="108">
        <f>N26/M26*100</f>
        <v>100</v>
      </c>
      <c r="P26" s="49">
        <v>33</v>
      </c>
      <c r="Q26" s="49">
        <v>31</v>
      </c>
      <c r="R26" s="108">
        <f>Q26/P26*100</f>
        <v>93.93939393939394</v>
      </c>
      <c r="S26" s="49">
        <v>47</v>
      </c>
      <c r="T26" s="49">
        <v>46</v>
      </c>
      <c r="U26" s="108">
        <f>T26/S26*100</f>
        <v>97.87234042553192</v>
      </c>
      <c r="V26" s="49">
        <v>40</v>
      </c>
      <c r="W26" s="49">
        <v>39</v>
      </c>
      <c r="X26" s="108">
        <f>W26/V26*100</f>
        <v>97.5</v>
      </c>
    </row>
    <row r="27" spans="1:24" ht="10.5">
      <c r="A27" s="77"/>
      <c r="B27" s="49" t="s">
        <v>290</v>
      </c>
      <c r="C27" s="90" t="s">
        <v>207</v>
      </c>
      <c r="D27" s="49">
        <f t="shared" si="0"/>
        <v>130</v>
      </c>
      <c r="E27" s="49">
        <f t="shared" si="1"/>
        <v>130</v>
      </c>
      <c r="F27" s="108">
        <f>E27/D27*100</f>
        <v>100</v>
      </c>
      <c r="G27" s="49">
        <v>26</v>
      </c>
      <c r="H27" s="49">
        <v>26</v>
      </c>
      <c r="I27" s="108">
        <f>H27/G27*100</f>
        <v>100</v>
      </c>
      <c r="J27" s="49">
        <v>12</v>
      </c>
      <c r="K27" s="49">
        <v>12</v>
      </c>
      <c r="L27" s="108">
        <f>K27/J27*100</f>
        <v>100</v>
      </c>
      <c r="M27" s="49">
        <v>30</v>
      </c>
      <c r="N27" s="49">
        <v>30</v>
      </c>
      <c r="O27" s="108">
        <f>N27/M27*100</f>
        <v>100</v>
      </c>
      <c r="P27" s="49">
        <v>15</v>
      </c>
      <c r="Q27" s="49">
        <v>15</v>
      </c>
      <c r="R27" s="108">
        <f>Q27/P27*100</f>
        <v>100</v>
      </c>
      <c r="S27" s="49">
        <v>21</v>
      </c>
      <c r="T27" s="49">
        <v>21</v>
      </c>
      <c r="U27" s="108">
        <f>T27/S27*100</f>
        <v>100</v>
      </c>
      <c r="V27" s="49">
        <v>26</v>
      </c>
      <c r="W27" s="49">
        <v>26</v>
      </c>
      <c r="X27" s="108">
        <f>W27/V27*100</f>
        <v>100</v>
      </c>
    </row>
    <row r="28" spans="1:24" ht="10.5">
      <c r="A28" s="77"/>
      <c r="B28" s="49"/>
      <c r="C28" s="9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08"/>
      <c r="P28" s="49"/>
      <c r="Q28" s="49"/>
      <c r="R28" s="108"/>
      <c r="S28" s="49"/>
      <c r="T28" s="49"/>
      <c r="U28" s="52"/>
      <c r="V28" s="49"/>
      <c r="W28" s="49"/>
      <c r="X28" s="52"/>
    </row>
    <row r="29" spans="1:24" ht="10.5">
      <c r="A29" s="77"/>
      <c r="B29" s="49" t="s">
        <v>291</v>
      </c>
      <c r="C29" s="90" t="s">
        <v>208</v>
      </c>
      <c r="D29" s="49">
        <f t="shared" si="0"/>
        <v>77</v>
      </c>
      <c r="E29" s="49">
        <f t="shared" si="1"/>
        <v>75</v>
      </c>
      <c r="F29" s="108">
        <f>E29/D29*100</f>
        <v>97.40259740259741</v>
      </c>
      <c r="G29" s="49">
        <v>17</v>
      </c>
      <c r="H29" s="49">
        <v>17</v>
      </c>
      <c r="I29" s="108">
        <f>H29/G29*100</f>
        <v>100</v>
      </c>
      <c r="J29" s="49">
        <v>2</v>
      </c>
      <c r="K29" s="49">
        <v>2</v>
      </c>
      <c r="L29" s="108">
        <f>K29/J29*100</f>
        <v>100</v>
      </c>
      <c r="M29" s="49">
        <v>16</v>
      </c>
      <c r="N29" s="49">
        <v>16</v>
      </c>
      <c r="O29" s="108">
        <f>N29/M29*100</f>
        <v>100</v>
      </c>
      <c r="P29" s="49">
        <v>11</v>
      </c>
      <c r="Q29" s="49">
        <v>10</v>
      </c>
      <c r="R29" s="108">
        <f>Q29/P29*100</f>
        <v>90.9090909090909</v>
      </c>
      <c r="S29" s="49">
        <v>14</v>
      </c>
      <c r="T29" s="49">
        <v>13</v>
      </c>
      <c r="U29" s="108">
        <f>T29/S29*100</f>
        <v>92.85714285714286</v>
      </c>
      <c r="V29" s="49">
        <v>17</v>
      </c>
      <c r="W29" s="49">
        <v>17</v>
      </c>
      <c r="X29" s="108">
        <f>W29/V29*100</f>
        <v>100</v>
      </c>
    </row>
    <row r="30" spans="1:24" ht="10.5">
      <c r="A30" s="77"/>
      <c r="B30" s="49" t="s">
        <v>85</v>
      </c>
      <c r="C30" s="90" t="s">
        <v>86</v>
      </c>
      <c r="D30" s="49">
        <f t="shared" si="0"/>
        <v>1467</v>
      </c>
      <c r="E30" s="49">
        <f t="shared" si="1"/>
        <v>1405</v>
      </c>
      <c r="F30" s="108">
        <f>E30/D30*100</f>
        <v>95.77368779822768</v>
      </c>
      <c r="G30" s="49">
        <v>197</v>
      </c>
      <c r="H30" s="49">
        <v>188</v>
      </c>
      <c r="I30" s="108">
        <f>H30/G30*100</f>
        <v>95.43147208121827</v>
      </c>
      <c r="J30" s="49">
        <v>536</v>
      </c>
      <c r="K30" s="49">
        <v>526</v>
      </c>
      <c r="L30" s="108">
        <f>K30/J30*100</f>
        <v>98.13432835820896</v>
      </c>
      <c r="M30" s="49">
        <v>157</v>
      </c>
      <c r="N30" s="49">
        <v>145</v>
      </c>
      <c r="O30" s="108">
        <f>N30/M30*100</f>
        <v>92.35668789808918</v>
      </c>
      <c r="P30" s="49">
        <v>153</v>
      </c>
      <c r="Q30" s="49">
        <v>138</v>
      </c>
      <c r="R30" s="108">
        <f>Q30/P30*100</f>
        <v>90.19607843137256</v>
      </c>
      <c r="S30" s="49">
        <v>227</v>
      </c>
      <c r="T30" s="49">
        <v>220</v>
      </c>
      <c r="U30" s="108">
        <f>T30/S30*100</f>
        <v>96.91629955947137</v>
      </c>
      <c r="V30" s="49">
        <v>197</v>
      </c>
      <c r="W30" s="49">
        <v>188</v>
      </c>
      <c r="X30" s="108">
        <f>W30/V30*100</f>
        <v>95.43147208121827</v>
      </c>
    </row>
    <row r="31" spans="1:24" ht="10.5">
      <c r="A31" s="77"/>
      <c r="B31" s="49" t="s">
        <v>293</v>
      </c>
      <c r="C31" s="90" t="s">
        <v>210</v>
      </c>
      <c r="D31" s="49">
        <f t="shared" si="0"/>
        <v>95</v>
      </c>
      <c r="E31" s="49">
        <f t="shared" si="1"/>
        <v>95</v>
      </c>
      <c r="F31" s="108">
        <f>E31/D31*100</f>
        <v>100</v>
      </c>
      <c r="G31" s="49">
        <v>19</v>
      </c>
      <c r="H31" s="49">
        <v>19</v>
      </c>
      <c r="I31" s="108">
        <f>H31/G31*100</f>
        <v>100</v>
      </c>
      <c r="J31" s="49">
        <v>4</v>
      </c>
      <c r="K31" s="49">
        <v>4</v>
      </c>
      <c r="L31" s="108">
        <f>K31/J31*100</f>
        <v>100</v>
      </c>
      <c r="M31" s="49">
        <v>15</v>
      </c>
      <c r="N31" s="49">
        <v>15</v>
      </c>
      <c r="O31" s="108">
        <f>N31/M31*100</f>
        <v>100</v>
      </c>
      <c r="P31" s="49">
        <v>18</v>
      </c>
      <c r="Q31" s="49">
        <v>18</v>
      </c>
      <c r="R31" s="108">
        <f>Q31/P31*100</f>
        <v>100</v>
      </c>
      <c r="S31" s="49">
        <v>20</v>
      </c>
      <c r="T31" s="49">
        <v>20</v>
      </c>
      <c r="U31" s="108">
        <f>T31/S31*100</f>
        <v>100</v>
      </c>
      <c r="V31" s="49">
        <v>19</v>
      </c>
      <c r="W31" s="49">
        <v>19</v>
      </c>
      <c r="X31" s="108">
        <f>W31/V31*100</f>
        <v>100</v>
      </c>
    </row>
    <row r="32" spans="1:47" ht="10.5">
      <c r="A32" s="77"/>
      <c r="B32" s="91" t="s">
        <v>168</v>
      </c>
      <c r="C32" s="136" t="s">
        <v>74</v>
      </c>
      <c r="D32" s="91">
        <f>SUM(D9:D31)</f>
        <v>4399</v>
      </c>
      <c r="E32" s="91">
        <f>SUM(E9:E31)</f>
        <v>4293</v>
      </c>
      <c r="F32" s="184">
        <f>E32/D32*100</f>
        <v>97.59036144578313</v>
      </c>
      <c r="G32" s="91">
        <f>SUM(G9:G31)</f>
        <v>728</v>
      </c>
      <c r="H32" s="91">
        <f>SUM(H9:H31)</f>
        <v>714</v>
      </c>
      <c r="I32" s="249">
        <f>H32/G32*100</f>
        <v>98.07692307692307</v>
      </c>
      <c r="J32" s="91">
        <f>SUM(J9:J31)</f>
        <v>754</v>
      </c>
      <c r="K32" s="91">
        <f>SUM(K9:K31)</f>
        <v>743</v>
      </c>
      <c r="L32" s="184">
        <f>K32/J32*100</f>
        <v>98.54111405835543</v>
      </c>
      <c r="M32" s="91">
        <f>SUM(M9:M31)</f>
        <v>759</v>
      </c>
      <c r="N32" s="91">
        <f>SUM(N9:N31)</f>
        <v>737</v>
      </c>
      <c r="O32" s="184">
        <f>N32/M32*100</f>
        <v>97.10144927536231</v>
      </c>
      <c r="P32" s="91">
        <f>SUM(P9:P31)</f>
        <v>648</v>
      </c>
      <c r="Q32" s="91">
        <f>SUM(Q9:Q31)</f>
        <v>622</v>
      </c>
      <c r="R32" s="249">
        <f>Q32/P32*100</f>
        <v>95.98765432098766</v>
      </c>
      <c r="S32" s="91">
        <f>SUM(S9:S31)</f>
        <v>782</v>
      </c>
      <c r="T32" s="91">
        <f>SUM(T9:T31)</f>
        <v>763</v>
      </c>
      <c r="U32" s="184">
        <f>T32/S32*100</f>
        <v>97.57033248081841</v>
      </c>
      <c r="V32" s="91">
        <f>SUM(V9:V31)</f>
        <v>728</v>
      </c>
      <c r="W32" s="91">
        <f>SUM(W9:W31)</f>
        <v>714</v>
      </c>
      <c r="X32" s="184">
        <f>W32/V32*100</f>
        <v>98.07692307692307</v>
      </c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</row>
    <row r="33" spans="1:21" ht="9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ht="9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ht="9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40" spans="1:22" ht="9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</sheetData>
  <sheetProtection/>
  <mergeCells count="12">
    <mergeCell ref="AA7:AC7"/>
    <mergeCell ref="V7:X7"/>
    <mergeCell ref="G6:X6"/>
    <mergeCell ref="G7:I7"/>
    <mergeCell ref="J7:L7"/>
    <mergeCell ref="M7:O7"/>
    <mergeCell ref="B6:B8"/>
    <mergeCell ref="C6:C8"/>
    <mergeCell ref="D6:F6"/>
    <mergeCell ref="D7:F7"/>
    <mergeCell ref="P7:R7"/>
    <mergeCell ref="S7:U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2. Health</oddHeader>
    <oddFooter xml:space="preserve">&amp;L&amp;18 9&amp;R&amp;18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Q97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1.25" style="327" customWidth="1"/>
    <col min="2" max="2" width="4.875" style="327" customWidth="1"/>
    <col min="3" max="3" width="6.00390625" style="327" customWidth="1"/>
    <col min="4" max="5" width="6.25390625" style="327" customWidth="1"/>
    <col min="6" max="6" width="6.875" style="327" customWidth="1"/>
    <col min="7" max="7" width="6.25390625" style="327" customWidth="1"/>
    <col min="8" max="8" width="6.375" style="327" customWidth="1"/>
    <col min="9" max="9" width="6.125" style="327" customWidth="1"/>
    <col min="10" max="10" width="6.25390625" style="327" customWidth="1"/>
    <col min="11" max="11" width="6.125" style="327" customWidth="1"/>
    <col min="12" max="12" width="4.875" style="327" customWidth="1"/>
    <col min="13" max="13" width="4.375" style="327" customWidth="1"/>
    <col min="14" max="14" width="5.00390625" style="327" customWidth="1"/>
    <col min="15" max="16" width="5.125" style="327" customWidth="1"/>
    <col min="17" max="17" width="5.00390625" style="327" customWidth="1"/>
    <col min="18" max="18" width="4.75390625" style="327" customWidth="1"/>
    <col min="19" max="19" width="4.00390625" style="327" customWidth="1"/>
    <col min="20" max="22" width="5.00390625" style="327" customWidth="1"/>
    <col min="23" max="23" width="5.125" style="327" customWidth="1"/>
    <col min="24" max="24" width="4.25390625" style="327" customWidth="1"/>
    <col min="25" max="25" width="6.875" style="327" customWidth="1"/>
    <col min="26" max="26" width="6.25390625" style="327" customWidth="1"/>
    <col min="27" max="28" width="10.00390625" style="327" customWidth="1"/>
    <col min="29" max="29" width="10.375" style="327" customWidth="1"/>
    <col min="30" max="30" width="9.875" style="327" customWidth="1"/>
    <col min="31" max="34" width="9.125" style="327" customWidth="1"/>
    <col min="35" max="35" width="12.375" style="327" bestFit="1" customWidth="1"/>
    <col min="36" max="36" width="7.375" style="327" customWidth="1"/>
    <col min="37" max="37" width="10.375" style="327" customWidth="1"/>
    <col min="38" max="38" width="17.375" style="327" bestFit="1" customWidth="1"/>
    <col min="39" max="39" width="10.375" style="327" customWidth="1"/>
    <col min="40" max="40" width="11.125" style="327" customWidth="1"/>
    <col min="41" max="41" width="9.125" style="327" customWidth="1"/>
    <col min="42" max="42" width="13.00390625" style="327" customWidth="1"/>
    <col min="43" max="16384" width="9.125" style="327" customWidth="1"/>
  </cols>
  <sheetData>
    <row r="1" spans="1:28" ht="15.75" customHeight="1">
      <c r="A1" s="55"/>
      <c r="B1" s="77"/>
      <c r="C1" s="77"/>
      <c r="D1" s="77"/>
      <c r="E1" s="77"/>
      <c r="F1" s="77"/>
      <c r="G1" s="77"/>
      <c r="H1" s="77"/>
      <c r="I1" s="77"/>
      <c r="J1" s="122" t="s">
        <v>735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315"/>
      <c r="AB1" s="315"/>
    </row>
    <row r="2" spans="1:28" ht="12">
      <c r="A2" s="77"/>
      <c r="B2" s="77"/>
      <c r="C2" s="77"/>
      <c r="D2" s="77"/>
      <c r="E2" s="77"/>
      <c r="F2" s="77"/>
      <c r="G2" s="77"/>
      <c r="H2" s="348"/>
      <c r="I2" s="77"/>
      <c r="J2" s="126" t="s">
        <v>736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315"/>
      <c r="AB2" s="315"/>
    </row>
    <row r="3" spans="1:28" ht="12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315"/>
      <c r="AB3" s="315"/>
    </row>
    <row r="4" spans="1:28" ht="12.75" customHeight="1">
      <c r="A4" s="77"/>
      <c r="B4" s="77"/>
      <c r="C4" s="349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315"/>
      <c r="AB4" s="315"/>
    </row>
    <row r="5" spans="1:27" s="316" customFormat="1" ht="20.25" customHeight="1">
      <c r="A5" s="52"/>
      <c r="B5" s="1137" t="s">
        <v>248</v>
      </c>
      <c r="C5" s="1142" t="s">
        <v>654</v>
      </c>
      <c r="D5" s="1132" t="s">
        <v>765</v>
      </c>
      <c r="E5" s="1110"/>
      <c r="F5" s="1124" t="s">
        <v>766</v>
      </c>
      <c r="G5" s="1125"/>
      <c r="H5" s="1125"/>
      <c r="I5" s="1130"/>
      <c r="J5" s="1124" t="s">
        <v>767</v>
      </c>
      <c r="K5" s="1130"/>
      <c r="L5" s="1124" t="s">
        <v>768</v>
      </c>
      <c r="M5" s="1140"/>
      <c r="N5" s="1140"/>
      <c r="O5" s="1140"/>
      <c r="P5" s="1141"/>
      <c r="Q5" s="1124" t="s">
        <v>769</v>
      </c>
      <c r="R5" s="1125"/>
      <c r="S5" s="1125"/>
      <c r="T5" s="1125"/>
      <c r="U5" s="1130"/>
      <c r="V5" s="1124" t="s">
        <v>770</v>
      </c>
      <c r="W5" s="1125"/>
      <c r="X5" s="1125"/>
      <c r="Y5" s="1126"/>
      <c r="Z5" s="1126"/>
      <c r="AA5" s="320"/>
    </row>
    <row r="6" spans="1:27" s="316" customFormat="1" ht="51" customHeight="1">
      <c r="A6" s="52"/>
      <c r="B6" s="1138"/>
      <c r="C6" s="1143"/>
      <c r="D6" s="1136"/>
      <c r="E6" s="1112"/>
      <c r="F6" s="1132" t="s">
        <v>771</v>
      </c>
      <c r="G6" s="1110"/>
      <c r="H6" s="1133" t="s">
        <v>772</v>
      </c>
      <c r="I6" s="1134"/>
      <c r="J6" s="1133" t="s">
        <v>773</v>
      </c>
      <c r="K6" s="1135"/>
      <c r="L6" s="237">
        <v>2011</v>
      </c>
      <c r="M6" s="1113">
        <v>2012</v>
      </c>
      <c r="N6" s="1113">
        <v>2013</v>
      </c>
      <c r="O6" s="1145" t="s">
        <v>882</v>
      </c>
      <c r="P6" s="1134"/>
      <c r="Q6" s="1113">
        <v>2011</v>
      </c>
      <c r="R6" s="1113">
        <v>2012</v>
      </c>
      <c r="S6" s="1113">
        <v>2013</v>
      </c>
      <c r="T6" s="1145" t="s">
        <v>882</v>
      </c>
      <c r="U6" s="1134"/>
      <c r="V6" s="1113">
        <v>2011</v>
      </c>
      <c r="W6" s="1113">
        <v>2012</v>
      </c>
      <c r="X6" s="1113">
        <v>2013</v>
      </c>
      <c r="Y6" s="1145" t="s">
        <v>882</v>
      </c>
      <c r="Z6" s="1134"/>
      <c r="AA6" s="320"/>
    </row>
    <row r="7" spans="1:28" s="316" customFormat="1" ht="12" customHeight="1">
      <c r="A7" s="52"/>
      <c r="B7" s="1139"/>
      <c r="C7" s="1144"/>
      <c r="D7" s="345" t="s">
        <v>878</v>
      </c>
      <c r="E7" s="345" t="s">
        <v>881</v>
      </c>
      <c r="F7" s="345" t="s">
        <v>878</v>
      </c>
      <c r="G7" s="345" t="s">
        <v>881</v>
      </c>
      <c r="H7" s="345" t="s">
        <v>878</v>
      </c>
      <c r="I7" s="345" t="s">
        <v>881</v>
      </c>
      <c r="J7" s="345" t="s">
        <v>878</v>
      </c>
      <c r="K7" s="345" t="s">
        <v>881</v>
      </c>
      <c r="L7" s="178"/>
      <c r="M7" s="1115"/>
      <c r="N7" s="1115"/>
      <c r="O7" s="345">
        <v>2013</v>
      </c>
      <c r="P7" s="345">
        <v>2014</v>
      </c>
      <c r="Q7" s="1115"/>
      <c r="R7" s="1115"/>
      <c r="S7" s="1115"/>
      <c r="T7" s="345">
        <v>2013</v>
      </c>
      <c r="U7" s="345">
        <v>2014</v>
      </c>
      <c r="V7" s="1115"/>
      <c r="W7" s="1115"/>
      <c r="X7" s="1115"/>
      <c r="Y7" s="345">
        <v>2013</v>
      </c>
      <c r="Z7" s="345">
        <v>2014</v>
      </c>
      <c r="AA7" s="320"/>
      <c r="AB7" s="320"/>
    </row>
    <row r="8" spans="1:28" s="316" customFormat="1" ht="9.75" customHeight="1">
      <c r="A8" s="49"/>
      <c r="B8" s="49" t="s">
        <v>528</v>
      </c>
      <c r="C8" s="90" t="s">
        <v>469</v>
      </c>
      <c r="D8" s="127">
        <v>6</v>
      </c>
      <c r="E8" s="127">
        <v>5</v>
      </c>
      <c r="F8" s="127">
        <v>6</v>
      </c>
      <c r="G8" s="127">
        <v>5</v>
      </c>
      <c r="H8" s="364"/>
      <c r="I8" s="128"/>
      <c r="J8" s="52"/>
      <c r="K8" s="52"/>
      <c r="L8" s="49">
        <v>20</v>
      </c>
      <c r="M8" s="49">
        <v>34</v>
      </c>
      <c r="N8" s="49">
        <v>34</v>
      </c>
      <c r="O8" s="49">
        <v>9</v>
      </c>
      <c r="P8" s="49">
        <v>12</v>
      </c>
      <c r="Q8" s="49"/>
      <c r="R8" s="49"/>
      <c r="S8" s="49"/>
      <c r="T8" s="49"/>
      <c r="U8" s="49">
        <v>1</v>
      </c>
      <c r="V8" s="373">
        <v>0</v>
      </c>
      <c r="W8" s="373">
        <v>0</v>
      </c>
      <c r="X8" s="101">
        <v>0</v>
      </c>
      <c r="Y8" s="101">
        <f aca="true" t="shared" si="0" ref="Y8:Y27">T8/F8*1000</f>
        <v>0</v>
      </c>
      <c r="Z8" s="101">
        <f>U8/G8*1000</f>
        <v>200</v>
      </c>
      <c r="AA8" s="320"/>
      <c r="AB8" s="320"/>
    </row>
    <row r="9" spans="1:28" s="316" customFormat="1" ht="9.75" customHeight="1">
      <c r="A9" s="49"/>
      <c r="B9" s="49" t="s">
        <v>529</v>
      </c>
      <c r="C9" s="90" t="s">
        <v>193</v>
      </c>
      <c r="D9" s="127">
        <v>8</v>
      </c>
      <c r="E9" s="127">
        <v>10</v>
      </c>
      <c r="F9" s="127">
        <v>8</v>
      </c>
      <c r="G9" s="127">
        <v>10</v>
      </c>
      <c r="H9" s="364"/>
      <c r="I9" s="128"/>
      <c r="J9" s="52"/>
      <c r="K9" s="52"/>
      <c r="L9" s="49">
        <v>21</v>
      </c>
      <c r="M9" s="49">
        <v>22</v>
      </c>
      <c r="N9" s="49">
        <v>23</v>
      </c>
      <c r="O9" s="49">
        <v>9</v>
      </c>
      <c r="P9" s="49">
        <v>8</v>
      </c>
      <c r="Q9" s="49"/>
      <c r="R9" s="49"/>
      <c r="S9" s="49">
        <v>1</v>
      </c>
      <c r="T9" s="49">
        <v>1</v>
      </c>
      <c r="U9" s="49"/>
      <c r="V9" s="320">
        <v>67</v>
      </c>
      <c r="W9" s="320"/>
      <c r="X9" s="101">
        <v>53</v>
      </c>
      <c r="Y9" s="101">
        <f>T9/F9*1000</f>
        <v>125</v>
      </c>
      <c r="Z9" s="101">
        <f>U9/G9*1000</f>
        <v>0</v>
      </c>
      <c r="AA9" s="320"/>
      <c r="AB9" s="320"/>
    </row>
    <row r="10" spans="1:28" s="316" customFormat="1" ht="9.75" customHeight="1">
      <c r="A10" s="49"/>
      <c r="B10" s="49" t="s">
        <v>530</v>
      </c>
      <c r="C10" s="90" t="s">
        <v>194</v>
      </c>
      <c r="D10" s="127">
        <v>14</v>
      </c>
      <c r="E10" s="127">
        <v>7</v>
      </c>
      <c r="F10" s="127">
        <v>14</v>
      </c>
      <c r="G10" s="127">
        <v>7</v>
      </c>
      <c r="H10" s="364"/>
      <c r="I10" s="128"/>
      <c r="J10" s="52"/>
      <c r="K10" s="52"/>
      <c r="L10" s="49">
        <v>15</v>
      </c>
      <c r="M10" s="49">
        <v>23</v>
      </c>
      <c r="N10" s="49">
        <v>19</v>
      </c>
      <c r="O10" s="49">
        <v>9</v>
      </c>
      <c r="P10" s="49">
        <v>2</v>
      </c>
      <c r="Q10" s="49">
        <v>1</v>
      </c>
      <c r="R10" s="49"/>
      <c r="S10" s="49">
        <v>1</v>
      </c>
      <c r="T10" s="49">
        <v>1</v>
      </c>
      <c r="U10" s="49"/>
      <c r="V10" s="320">
        <v>19</v>
      </c>
      <c r="W10" s="320">
        <v>0</v>
      </c>
      <c r="X10" s="101">
        <v>23</v>
      </c>
      <c r="Y10" s="101">
        <f>T10/F10*1000</f>
        <v>71.42857142857143</v>
      </c>
      <c r="Z10" s="101">
        <f>U10/G10*1000</f>
        <v>0</v>
      </c>
      <c r="AA10" s="320"/>
      <c r="AB10" s="320"/>
    </row>
    <row r="11" spans="1:28" s="316" customFormat="1" ht="9.75" customHeight="1">
      <c r="A11" s="49"/>
      <c r="B11" s="49" t="s">
        <v>531</v>
      </c>
      <c r="C11" s="90" t="s">
        <v>195</v>
      </c>
      <c r="D11" s="127">
        <v>28</v>
      </c>
      <c r="E11" s="127">
        <v>30</v>
      </c>
      <c r="F11" s="127">
        <v>28</v>
      </c>
      <c r="G11" s="127">
        <v>30</v>
      </c>
      <c r="H11" s="364"/>
      <c r="I11" s="128"/>
      <c r="J11" s="52">
        <v>1</v>
      </c>
      <c r="K11" s="52"/>
      <c r="L11" s="49">
        <v>31</v>
      </c>
      <c r="M11" s="49">
        <v>36</v>
      </c>
      <c r="N11" s="49">
        <v>18</v>
      </c>
      <c r="O11" s="49">
        <v>5</v>
      </c>
      <c r="P11" s="49">
        <v>15</v>
      </c>
      <c r="Q11" s="49">
        <v>1</v>
      </c>
      <c r="R11" s="49">
        <v>2</v>
      </c>
      <c r="S11" s="49">
        <v>1</v>
      </c>
      <c r="T11" s="49"/>
      <c r="U11" s="49"/>
      <c r="V11" s="320">
        <v>10</v>
      </c>
      <c r="W11" s="374">
        <v>41.666666666666664</v>
      </c>
      <c r="X11" s="101">
        <v>15</v>
      </c>
      <c r="Y11" s="101">
        <f t="shared" si="0"/>
        <v>0</v>
      </c>
      <c r="Z11" s="101">
        <f aca="true" t="shared" si="1" ref="Z11:Z24">U11/G11*1000</f>
        <v>0</v>
      </c>
      <c r="AA11" s="320"/>
      <c r="AB11" s="320"/>
    </row>
    <row r="12" spans="1:28" s="316" customFormat="1" ht="9.75" customHeight="1">
      <c r="A12" s="49"/>
      <c r="B12" s="49" t="s">
        <v>532</v>
      </c>
      <c r="C12" s="90" t="s">
        <v>196</v>
      </c>
      <c r="D12" s="127">
        <v>10</v>
      </c>
      <c r="E12" s="127">
        <v>13</v>
      </c>
      <c r="F12" s="127">
        <v>10</v>
      </c>
      <c r="G12" s="127">
        <v>13</v>
      </c>
      <c r="H12" s="364"/>
      <c r="I12" s="128"/>
      <c r="J12" s="52"/>
      <c r="K12" s="52"/>
      <c r="L12" s="49">
        <v>24</v>
      </c>
      <c r="M12" s="49">
        <v>31</v>
      </c>
      <c r="N12" s="49">
        <v>22</v>
      </c>
      <c r="O12" s="49">
        <v>7</v>
      </c>
      <c r="P12" s="49">
        <v>10</v>
      </c>
      <c r="Q12" s="49"/>
      <c r="R12" s="49">
        <v>1</v>
      </c>
      <c r="S12" s="49"/>
      <c r="T12" s="49"/>
      <c r="U12" s="49"/>
      <c r="V12" s="320">
        <v>0</v>
      </c>
      <c r="W12" s="374">
        <v>22.22222222222222</v>
      </c>
      <c r="X12" s="101">
        <v>0</v>
      </c>
      <c r="Y12" s="101">
        <f t="shared" si="0"/>
        <v>0</v>
      </c>
      <c r="Z12" s="101">
        <f t="shared" si="1"/>
        <v>0</v>
      </c>
      <c r="AA12" s="320"/>
      <c r="AB12" s="320"/>
    </row>
    <row r="13" spans="1:28" s="316" customFormat="1" ht="9.75" customHeight="1">
      <c r="A13" s="49"/>
      <c r="B13" s="49" t="s">
        <v>533</v>
      </c>
      <c r="C13" s="90" t="s">
        <v>197</v>
      </c>
      <c r="D13" s="127">
        <v>10</v>
      </c>
      <c r="E13" s="127">
        <v>23</v>
      </c>
      <c r="F13" s="127">
        <v>10</v>
      </c>
      <c r="G13" s="127">
        <v>23</v>
      </c>
      <c r="H13" s="364"/>
      <c r="I13" s="128"/>
      <c r="J13" s="52"/>
      <c r="K13" s="52"/>
      <c r="L13" s="49">
        <v>37</v>
      </c>
      <c r="M13" s="49">
        <v>27</v>
      </c>
      <c r="N13" s="49">
        <v>33</v>
      </c>
      <c r="O13" s="49">
        <v>7</v>
      </c>
      <c r="P13" s="49">
        <v>7</v>
      </c>
      <c r="Q13" s="49">
        <v>1</v>
      </c>
      <c r="R13" s="49"/>
      <c r="S13" s="49"/>
      <c r="T13" s="49"/>
      <c r="U13" s="49"/>
      <c r="V13" s="320">
        <v>33</v>
      </c>
      <c r="W13" s="374">
        <v>0</v>
      </c>
      <c r="X13" s="101">
        <v>0</v>
      </c>
      <c r="Y13" s="101">
        <f t="shared" si="0"/>
        <v>0</v>
      </c>
      <c r="Z13" s="101">
        <f t="shared" si="1"/>
        <v>0</v>
      </c>
      <c r="AA13" s="320"/>
      <c r="AB13" s="320"/>
    </row>
    <row r="14" spans="1:28" s="316" customFormat="1" ht="9.75" customHeight="1">
      <c r="A14" s="49"/>
      <c r="B14" s="49" t="s">
        <v>284</v>
      </c>
      <c r="C14" s="90" t="s">
        <v>198</v>
      </c>
      <c r="D14" s="127">
        <v>20</v>
      </c>
      <c r="E14" s="127">
        <v>18</v>
      </c>
      <c r="F14" s="127">
        <v>20</v>
      </c>
      <c r="G14" s="127">
        <v>18</v>
      </c>
      <c r="H14" s="364"/>
      <c r="I14" s="128"/>
      <c r="J14" s="52"/>
      <c r="K14" s="52"/>
      <c r="L14" s="49">
        <v>29</v>
      </c>
      <c r="M14" s="49">
        <v>32</v>
      </c>
      <c r="N14" s="49">
        <v>30</v>
      </c>
      <c r="O14" s="49">
        <v>9</v>
      </c>
      <c r="P14" s="49">
        <v>10</v>
      </c>
      <c r="Q14" s="49">
        <v>2</v>
      </c>
      <c r="R14" s="49">
        <v>4</v>
      </c>
      <c r="S14" s="49">
        <v>2</v>
      </c>
      <c r="T14" s="49"/>
      <c r="U14" s="49">
        <v>1</v>
      </c>
      <c r="V14" s="320">
        <v>23</v>
      </c>
      <c r="W14" s="374">
        <v>61.53846153846154</v>
      </c>
      <c r="X14" s="101">
        <v>38</v>
      </c>
      <c r="Y14" s="101">
        <f t="shared" si="0"/>
        <v>0</v>
      </c>
      <c r="Z14" s="101">
        <f t="shared" si="1"/>
        <v>55.55555555555555</v>
      </c>
      <c r="AA14" s="320"/>
      <c r="AB14" s="320"/>
    </row>
    <row r="15" spans="1:28" s="316" customFormat="1" ht="9.75" customHeight="1">
      <c r="A15" s="49"/>
      <c r="B15" s="49" t="s">
        <v>285</v>
      </c>
      <c r="C15" s="90" t="s">
        <v>199</v>
      </c>
      <c r="D15" s="127">
        <v>15</v>
      </c>
      <c r="E15" s="127">
        <v>7</v>
      </c>
      <c r="F15" s="127">
        <v>15</v>
      </c>
      <c r="G15" s="127">
        <v>7</v>
      </c>
      <c r="H15" s="364"/>
      <c r="I15" s="128"/>
      <c r="J15" s="52"/>
      <c r="K15" s="52"/>
      <c r="L15" s="49">
        <v>27</v>
      </c>
      <c r="M15" s="49">
        <v>22</v>
      </c>
      <c r="N15" s="49">
        <v>15</v>
      </c>
      <c r="O15" s="49">
        <v>5</v>
      </c>
      <c r="P15" s="49">
        <v>6</v>
      </c>
      <c r="Q15" s="49"/>
      <c r="R15" s="49">
        <v>1</v>
      </c>
      <c r="S15" s="49"/>
      <c r="T15" s="49"/>
      <c r="U15" s="49"/>
      <c r="V15" s="320">
        <v>0</v>
      </c>
      <c r="W15" s="374">
        <v>41.666666666666664</v>
      </c>
      <c r="X15" s="101">
        <v>0</v>
      </c>
      <c r="Y15" s="101">
        <f t="shared" si="0"/>
        <v>0</v>
      </c>
      <c r="Z15" s="101">
        <f t="shared" si="1"/>
        <v>0</v>
      </c>
      <c r="AA15" s="320"/>
      <c r="AB15" s="320"/>
    </row>
    <row r="16" spans="1:28" s="316" customFormat="1" ht="9.75" customHeight="1">
      <c r="A16" s="49"/>
      <c r="B16" s="49" t="s">
        <v>277</v>
      </c>
      <c r="C16" s="90" t="s">
        <v>200</v>
      </c>
      <c r="D16" s="127">
        <v>12</v>
      </c>
      <c r="E16" s="127">
        <v>21</v>
      </c>
      <c r="F16" s="127">
        <v>12</v>
      </c>
      <c r="G16" s="127">
        <v>21</v>
      </c>
      <c r="H16" s="364"/>
      <c r="I16" s="128"/>
      <c r="J16" s="52"/>
      <c r="K16" s="52"/>
      <c r="L16" s="49">
        <v>16</v>
      </c>
      <c r="M16" s="49">
        <v>19</v>
      </c>
      <c r="N16" s="49">
        <v>15</v>
      </c>
      <c r="O16" s="49">
        <v>7</v>
      </c>
      <c r="P16" s="49">
        <v>5</v>
      </c>
      <c r="Q16" s="49"/>
      <c r="R16" s="49">
        <v>1</v>
      </c>
      <c r="S16" s="49">
        <v>1</v>
      </c>
      <c r="T16" s="49">
        <v>1</v>
      </c>
      <c r="U16" s="49"/>
      <c r="V16" s="320">
        <v>24</v>
      </c>
      <c r="W16" s="374">
        <v>33.333333333333336</v>
      </c>
      <c r="X16" s="101">
        <v>45</v>
      </c>
      <c r="Y16" s="101">
        <f t="shared" si="0"/>
        <v>83.33333333333333</v>
      </c>
      <c r="Z16" s="101">
        <f t="shared" si="1"/>
        <v>0</v>
      </c>
      <c r="AA16" s="320"/>
      <c r="AB16" s="320"/>
    </row>
    <row r="17" spans="1:28" s="316" customFormat="1" ht="9.75" customHeight="1">
      <c r="A17" s="49"/>
      <c r="B17" s="49" t="s">
        <v>278</v>
      </c>
      <c r="C17" s="90" t="s">
        <v>201</v>
      </c>
      <c r="D17" s="127">
        <v>11</v>
      </c>
      <c r="E17" s="127">
        <v>15</v>
      </c>
      <c r="F17" s="127">
        <v>11</v>
      </c>
      <c r="G17" s="127">
        <v>15</v>
      </c>
      <c r="H17" s="364"/>
      <c r="I17" s="128"/>
      <c r="J17" s="52"/>
      <c r="K17" s="52"/>
      <c r="L17" s="49">
        <v>14</v>
      </c>
      <c r="M17" s="49">
        <v>23</v>
      </c>
      <c r="N17" s="49">
        <v>15</v>
      </c>
      <c r="O17" s="49">
        <v>8</v>
      </c>
      <c r="P17" s="49">
        <v>6</v>
      </c>
      <c r="Q17" s="49"/>
      <c r="R17" s="49"/>
      <c r="S17" s="49">
        <v>1</v>
      </c>
      <c r="T17" s="49">
        <v>1</v>
      </c>
      <c r="U17" s="49"/>
      <c r="V17" s="320">
        <v>0</v>
      </c>
      <c r="W17" s="374">
        <v>0</v>
      </c>
      <c r="X17" s="101">
        <v>26</v>
      </c>
      <c r="Y17" s="101">
        <f t="shared" si="0"/>
        <v>90.9090909090909</v>
      </c>
      <c r="Z17" s="101">
        <f t="shared" si="1"/>
        <v>0</v>
      </c>
      <c r="AA17" s="320"/>
      <c r="AB17" s="320"/>
    </row>
    <row r="18" spans="1:28" s="316" customFormat="1" ht="9.75" customHeight="1">
      <c r="A18" s="49"/>
      <c r="B18" s="49" t="s">
        <v>505</v>
      </c>
      <c r="C18" s="90" t="s">
        <v>202</v>
      </c>
      <c r="D18" s="127">
        <v>4</v>
      </c>
      <c r="E18" s="127">
        <v>8</v>
      </c>
      <c r="F18" s="127">
        <v>4</v>
      </c>
      <c r="G18" s="127">
        <v>8</v>
      </c>
      <c r="H18" s="364"/>
      <c r="I18" s="128"/>
      <c r="J18" s="52"/>
      <c r="K18" s="52"/>
      <c r="L18" s="49">
        <v>22</v>
      </c>
      <c r="M18" s="49">
        <v>14</v>
      </c>
      <c r="N18" s="49">
        <v>15</v>
      </c>
      <c r="O18" s="49">
        <v>6</v>
      </c>
      <c r="P18" s="49">
        <v>4</v>
      </c>
      <c r="Q18" s="49">
        <v>1</v>
      </c>
      <c r="R18" s="49">
        <v>1</v>
      </c>
      <c r="S18" s="49">
        <v>2</v>
      </c>
      <c r="T18" s="49"/>
      <c r="U18" s="49"/>
      <c r="V18" s="320">
        <v>37</v>
      </c>
      <c r="W18" s="374">
        <v>55.55555555555555</v>
      </c>
      <c r="X18" s="101">
        <v>111</v>
      </c>
      <c r="Y18" s="101"/>
      <c r="Z18" s="101">
        <f t="shared" si="1"/>
        <v>0</v>
      </c>
      <c r="AA18" s="320"/>
      <c r="AB18" s="320"/>
    </row>
    <row r="19" spans="1:28" s="316" customFormat="1" ht="9.75" customHeight="1">
      <c r="A19" s="49"/>
      <c r="B19" s="49" t="s">
        <v>286</v>
      </c>
      <c r="C19" s="90" t="s">
        <v>203</v>
      </c>
      <c r="D19" s="127">
        <v>14</v>
      </c>
      <c r="E19" s="127">
        <v>8</v>
      </c>
      <c r="F19" s="127">
        <v>14</v>
      </c>
      <c r="G19" s="127">
        <v>8</v>
      </c>
      <c r="H19" s="364"/>
      <c r="I19" s="128"/>
      <c r="J19" s="52">
        <v>1</v>
      </c>
      <c r="K19" s="52"/>
      <c r="L19" s="49">
        <v>11</v>
      </c>
      <c r="M19" s="49">
        <v>11</v>
      </c>
      <c r="N19" s="49">
        <v>21</v>
      </c>
      <c r="O19" s="49">
        <v>5</v>
      </c>
      <c r="P19" s="49">
        <v>1</v>
      </c>
      <c r="Q19" s="49">
        <v>1</v>
      </c>
      <c r="R19" s="49"/>
      <c r="S19" s="49"/>
      <c r="T19" s="49"/>
      <c r="U19" s="49"/>
      <c r="V19" s="320">
        <v>0</v>
      </c>
      <c r="W19" s="374">
        <v>0</v>
      </c>
      <c r="X19" s="101">
        <v>0</v>
      </c>
      <c r="Y19" s="101">
        <f t="shared" si="0"/>
        <v>0</v>
      </c>
      <c r="Z19" s="101">
        <f t="shared" si="1"/>
        <v>0</v>
      </c>
      <c r="AA19" s="320"/>
      <c r="AB19" s="320"/>
    </row>
    <row r="20" spans="1:28" s="316" customFormat="1" ht="9.75" customHeight="1">
      <c r="A20" s="49"/>
      <c r="B20" s="49" t="s">
        <v>287</v>
      </c>
      <c r="C20" s="90" t="s">
        <v>204</v>
      </c>
      <c r="D20" s="127">
        <v>6</v>
      </c>
      <c r="E20" s="127">
        <v>7</v>
      </c>
      <c r="F20" s="127">
        <v>6</v>
      </c>
      <c r="G20" s="127">
        <v>7</v>
      </c>
      <c r="H20" s="364"/>
      <c r="I20" s="128"/>
      <c r="J20" s="52"/>
      <c r="K20" s="52"/>
      <c r="L20" s="49">
        <v>14</v>
      </c>
      <c r="M20" s="49">
        <v>15</v>
      </c>
      <c r="N20" s="49">
        <v>10</v>
      </c>
      <c r="O20" s="49">
        <v>2</v>
      </c>
      <c r="P20" s="49">
        <v>3</v>
      </c>
      <c r="Q20" s="49"/>
      <c r="R20" s="49"/>
      <c r="S20" s="49"/>
      <c r="T20" s="49"/>
      <c r="U20" s="49"/>
      <c r="V20" s="320">
        <v>0</v>
      </c>
      <c r="W20" s="374">
        <v>0</v>
      </c>
      <c r="X20" s="101">
        <v>0</v>
      </c>
      <c r="Y20" s="101">
        <f t="shared" si="0"/>
        <v>0</v>
      </c>
      <c r="Z20" s="101">
        <v>0</v>
      </c>
      <c r="AA20" s="320"/>
      <c r="AB20" s="320"/>
    </row>
    <row r="21" spans="1:28" s="316" customFormat="1" ht="9.75" customHeight="1">
      <c r="A21" s="49"/>
      <c r="B21" s="49" t="s">
        <v>288</v>
      </c>
      <c r="C21" s="90" t="s">
        <v>205</v>
      </c>
      <c r="D21" s="127">
        <v>14</v>
      </c>
      <c r="E21" s="127">
        <v>16</v>
      </c>
      <c r="F21" s="127">
        <v>14</v>
      </c>
      <c r="G21" s="127">
        <v>16</v>
      </c>
      <c r="H21" s="364"/>
      <c r="I21" s="128"/>
      <c r="J21" s="52"/>
      <c r="K21" s="52"/>
      <c r="L21" s="49">
        <v>26</v>
      </c>
      <c r="M21" s="49">
        <v>20</v>
      </c>
      <c r="N21" s="49">
        <v>22</v>
      </c>
      <c r="O21" s="49">
        <v>7</v>
      </c>
      <c r="P21" s="49">
        <v>10</v>
      </c>
      <c r="Q21" s="49">
        <v>3</v>
      </c>
      <c r="R21" s="49">
        <v>2</v>
      </c>
      <c r="S21" s="49">
        <v>1</v>
      </c>
      <c r="T21" s="49">
        <v>1</v>
      </c>
      <c r="U21" s="49"/>
      <c r="V21" s="320">
        <v>0</v>
      </c>
      <c r="W21" s="374">
        <v>46.51162790697674</v>
      </c>
      <c r="X21" s="101">
        <v>28</v>
      </c>
      <c r="Y21" s="101">
        <f t="shared" si="0"/>
        <v>71.42857142857143</v>
      </c>
      <c r="Z21" s="101">
        <f t="shared" si="1"/>
        <v>0</v>
      </c>
      <c r="AA21" s="320"/>
      <c r="AB21" s="320"/>
    </row>
    <row r="22" spans="1:28" s="316" customFormat="1" ht="9.75" customHeight="1">
      <c r="A22" s="49"/>
      <c r="B22" s="49" t="s">
        <v>289</v>
      </c>
      <c r="C22" s="90" t="s">
        <v>206</v>
      </c>
      <c r="D22" s="127">
        <v>12</v>
      </c>
      <c r="E22" s="127">
        <v>12</v>
      </c>
      <c r="F22" s="127">
        <v>12</v>
      </c>
      <c r="G22" s="127">
        <v>12</v>
      </c>
      <c r="H22" s="364"/>
      <c r="I22" s="128"/>
      <c r="J22" s="52"/>
      <c r="K22" s="52">
        <v>1</v>
      </c>
      <c r="L22" s="49">
        <v>23</v>
      </c>
      <c r="M22" s="49">
        <v>29</v>
      </c>
      <c r="N22" s="49">
        <v>25</v>
      </c>
      <c r="O22" s="49">
        <v>7</v>
      </c>
      <c r="P22" s="49">
        <v>8</v>
      </c>
      <c r="Q22" s="49"/>
      <c r="R22" s="49"/>
      <c r="S22" s="49"/>
      <c r="T22" s="49"/>
      <c r="U22" s="49"/>
      <c r="V22" s="320">
        <v>49</v>
      </c>
      <c r="W22" s="374">
        <v>0</v>
      </c>
      <c r="X22" s="101">
        <v>0</v>
      </c>
      <c r="Y22" s="101">
        <f t="shared" si="0"/>
        <v>0</v>
      </c>
      <c r="Z22" s="101">
        <f t="shared" si="1"/>
        <v>0</v>
      </c>
      <c r="AA22" s="320"/>
      <c r="AB22" s="320"/>
    </row>
    <row r="23" spans="1:28" s="316" customFormat="1" ht="9.75" customHeight="1">
      <c r="A23" s="49"/>
      <c r="B23" s="49" t="s">
        <v>290</v>
      </c>
      <c r="C23" s="90" t="s">
        <v>207</v>
      </c>
      <c r="D23" s="127">
        <v>12</v>
      </c>
      <c r="E23" s="127">
        <v>13</v>
      </c>
      <c r="F23" s="127">
        <v>13</v>
      </c>
      <c r="G23" s="127">
        <v>12</v>
      </c>
      <c r="H23" s="364"/>
      <c r="I23" s="128">
        <v>1</v>
      </c>
      <c r="J23" s="52"/>
      <c r="K23" s="52"/>
      <c r="L23" s="49">
        <v>25</v>
      </c>
      <c r="M23" s="49">
        <v>19</v>
      </c>
      <c r="N23" s="49">
        <v>15</v>
      </c>
      <c r="O23" s="49">
        <v>6</v>
      </c>
      <c r="P23" s="49">
        <v>3</v>
      </c>
      <c r="Q23" s="49"/>
      <c r="R23" s="49"/>
      <c r="S23" s="49"/>
      <c r="T23" s="49"/>
      <c r="U23" s="49"/>
      <c r="V23" s="320">
        <v>33</v>
      </c>
      <c r="W23" s="374">
        <v>0</v>
      </c>
      <c r="X23" s="101">
        <v>0</v>
      </c>
      <c r="Y23" s="101">
        <f t="shared" si="0"/>
        <v>0</v>
      </c>
      <c r="Z23" s="101">
        <f t="shared" si="1"/>
        <v>0</v>
      </c>
      <c r="AA23" s="320"/>
      <c r="AB23" s="320"/>
    </row>
    <row r="24" spans="1:28" s="316" customFormat="1" ht="9.75" customHeight="1">
      <c r="A24" s="49"/>
      <c r="B24" s="49" t="s">
        <v>291</v>
      </c>
      <c r="C24" s="90" t="s">
        <v>208</v>
      </c>
      <c r="D24" s="127">
        <v>5</v>
      </c>
      <c r="E24" s="127">
        <v>2</v>
      </c>
      <c r="F24" s="127">
        <v>5</v>
      </c>
      <c r="G24" s="127">
        <v>2</v>
      </c>
      <c r="H24" s="364"/>
      <c r="I24" s="128"/>
      <c r="J24" s="52"/>
      <c r="K24" s="52"/>
      <c r="L24" s="49">
        <v>19</v>
      </c>
      <c r="M24" s="49">
        <v>12</v>
      </c>
      <c r="N24" s="49">
        <v>8</v>
      </c>
      <c r="O24" s="49">
        <v>6</v>
      </c>
      <c r="P24" s="49">
        <v>3</v>
      </c>
      <c r="Q24" s="49">
        <v>1</v>
      </c>
      <c r="R24" s="49"/>
      <c r="S24" s="49"/>
      <c r="T24" s="49"/>
      <c r="U24" s="49"/>
      <c r="V24" s="320">
        <v>0</v>
      </c>
      <c r="W24" s="374">
        <v>0</v>
      </c>
      <c r="X24" s="101">
        <v>0</v>
      </c>
      <c r="Y24" s="101">
        <f t="shared" si="0"/>
        <v>0</v>
      </c>
      <c r="Z24" s="101">
        <f t="shared" si="1"/>
        <v>0</v>
      </c>
      <c r="AA24" s="320"/>
      <c r="AB24" s="320"/>
    </row>
    <row r="25" spans="1:28" s="316" customFormat="1" ht="9.75" customHeight="1">
      <c r="A25" s="49"/>
      <c r="B25" s="49" t="s">
        <v>292</v>
      </c>
      <c r="C25" s="90" t="s">
        <v>209</v>
      </c>
      <c r="D25" s="127">
        <v>503</v>
      </c>
      <c r="E25" s="127">
        <v>535</v>
      </c>
      <c r="F25" s="127">
        <v>507</v>
      </c>
      <c r="G25" s="127">
        <v>537</v>
      </c>
      <c r="H25" s="364"/>
      <c r="I25" s="128">
        <v>5</v>
      </c>
      <c r="J25" s="52"/>
      <c r="K25" s="52">
        <v>1</v>
      </c>
      <c r="L25" s="49">
        <v>101</v>
      </c>
      <c r="M25" s="49">
        <v>96</v>
      </c>
      <c r="N25" s="49">
        <v>103</v>
      </c>
      <c r="O25" s="49">
        <v>36</v>
      </c>
      <c r="P25" s="49">
        <v>27</v>
      </c>
      <c r="Q25" s="49">
        <v>21</v>
      </c>
      <c r="R25" s="49">
        <v>24</v>
      </c>
      <c r="S25" s="49">
        <v>25</v>
      </c>
      <c r="T25" s="49">
        <v>10</v>
      </c>
      <c r="U25" s="49">
        <v>6</v>
      </c>
      <c r="V25" s="320">
        <v>32</v>
      </c>
      <c r="W25" s="374">
        <v>16.72473867595819</v>
      </c>
      <c r="X25" s="101">
        <v>16</v>
      </c>
      <c r="Y25" s="101">
        <f t="shared" si="0"/>
        <v>19.723865877712033</v>
      </c>
      <c r="Z25" s="101">
        <f>U25/G25*1000</f>
        <v>11.1731843575419</v>
      </c>
      <c r="AA25" s="320"/>
      <c r="AB25" s="320"/>
    </row>
    <row r="26" spans="1:28" s="316" customFormat="1" ht="9.75" customHeight="1">
      <c r="A26" s="49"/>
      <c r="B26" s="49" t="s">
        <v>293</v>
      </c>
      <c r="C26" s="90" t="s">
        <v>210</v>
      </c>
      <c r="D26" s="127">
        <v>14</v>
      </c>
      <c r="E26" s="127">
        <v>4</v>
      </c>
      <c r="F26" s="127">
        <v>14</v>
      </c>
      <c r="G26" s="127">
        <v>4</v>
      </c>
      <c r="H26" s="128"/>
      <c r="I26" s="128"/>
      <c r="J26" s="52"/>
      <c r="K26" s="52"/>
      <c r="L26" s="49">
        <v>12</v>
      </c>
      <c r="M26" s="49">
        <v>16</v>
      </c>
      <c r="N26" s="49">
        <v>20</v>
      </c>
      <c r="O26" s="49">
        <v>6</v>
      </c>
      <c r="P26" s="49">
        <v>6</v>
      </c>
      <c r="Q26" s="49">
        <v>1</v>
      </c>
      <c r="R26" s="49">
        <v>3</v>
      </c>
      <c r="S26" s="49">
        <v>4</v>
      </c>
      <c r="T26" s="49"/>
      <c r="U26" s="49"/>
      <c r="V26" s="320">
        <v>0</v>
      </c>
      <c r="W26" s="374">
        <v>100</v>
      </c>
      <c r="X26" s="101">
        <v>129</v>
      </c>
      <c r="Y26" s="101">
        <f t="shared" si="0"/>
        <v>0</v>
      </c>
      <c r="Z26" s="101">
        <f>U26/G26*1000</f>
        <v>0</v>
      </c>
      <c r="AA26" s="320"/>
      <c r="AB26" s="320"/>
    </row>
    <row r="27" spans="1:28" s="316" customFormat="1" ht="9.75" customHeight="1">
      <c r="A27" s="49"/>
      <c r="B27" s="91" t="s">
        <v>653</v>
      </c>
      <c r="C27" s="136" t="s">
        <v>74</v>
      </c>
      <c r="D27" s="350">
        <f aca="true" t="shared" si="2" ref="D27:T27">SUM(D8:D26)</f>
        <v>718</v>
      </c>
      <c r="E27" s="350">
        <f t="shared" si="2"/>
        <v>754</v>
      </c>
      <c r="F27" s="91">
        <f t="shared" si="2"/>
        <v>723</v>
      </c>
      <c r="G27" s="91">
        <f t="shared" si="2"/>
        <v>755</v>
      </c>
      <c r="H27" s="350">
        <f t="shared" si="2"/>
        <v>0</v>
      </c>
      <c r="I27" s="350">
        <f t="shared" si="2"/>
        <v>6</v>
      </c>
      <c r="J27" s="350">
        <f t="shared" si="2"/>
        <v>2</v>
      </c>
      <c r="K27" s="350">
        <f t="shared" si="2"/>
        <v>2</v>
      </c>
      <c r="L27" s="91">
        <f>SUM(L8:L26)</f>
        <v>487</v>
      </c>
      <c r="M27" s="91">
        <f>SUM(M8:M26)</f>
        <v>501</v>
      </c>
      <c r="N27" s="91">
        <f>SUM(N8:N26)</f>
        <v>463</v>
      </c>
      <c r="O27" s="91">
        <f t="shared" si="2"/>
        <v>156</v>
      </c>
      <c r="P27" s="91">
        <f t="shared" si="2"/>
        <v>146</v>
      </c>
      <c r="Q27" s="91">
        <f>SUM(Q8:Q26)</f>
        <v>33</v>
      </c>
      <c r="R27" s="91">
        <f>SUM(R8:R26)</f>
        <v>39</v>
      </c>
      <c r="S27" s="91">
        <f>SUM(S8:S26)</f>
        <v>39</v>
      </c>
      <c r="T27" s="91">
        <f t="shared" si="2"/>
        <v>15</v>
      </c>
      <c r="U27" s="91">
        <f>SUM(U8:U26)</f>
        <v>8</v>
      </c>
      <c r="V27" s="319">
        <v>26</v>
      </c>
      <c r="W27" s="375">
        <v>19.64735516372796</v>
      </c>
      <c r="X27" s="350">
        <v>18</v>
      </c>
      <c r="Y27" s="350">
        <f t="shared" si="0"/>
        <v>20.74688796680498</v>
      </c>
      <c r="Z27" s="350">
        <f>U27/G27*1000</f>
        <v>10.596026490066226</v>
      </c>
      <c r="AA27" s="320"/>
      <c r="AB27" s="320"/>
    </row>
    <row r="34" ht="8.25">
      <c r="R34" s="328"/>
    </row>
    <row r="36" ht="8.25">
      <c r="N36" s="329"/>
    </row>
    <row r="49" spans="1:69" ht="8.2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330"/>
    </row>
    <row r="50" spans="1:69" ht="8.25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</row>
    <row r="51" spans="1:69" ht="8.2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330"/>
    </row>
    <row r="52" spans="1:69" ht="8.2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330"/>
    </row>
    <row r="53" spans="1:69" ht="8.25">
      <c r="A53" s="330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</row>
    <row r="54" spans="1:69" ht="8.25">
      <c r="A54" s="330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</row>
    <row r="55" spans="1:69" ht="8.25">
      <c r="A55" s="330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330"/>
      <c r="U55" s="330"/>
      <c r="V55" s="330"/>
      <c r="W55" s="330"/>
      <c r="X55" s="330"/>
      <c r="Y55" s="330"/>
      <c r="Z55" s="330"/>
      <c r="AA55" s="330"/>
      <c r="AB55" s="330"/>
      <c r="AC55" s="330"/>
      <c r="AD55" s="331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330"/>
      <c r="AY55" s="330"/>
      <c r="AZ55" s="330"/>
      <c r="BA55" s="330"/>
      <c r="BB55" s="330"/>
      <c r="BC55" s="330"/>
      <c r="BD55" s="330"/>
      <c r="BE55" s="330"/>
      <c r="BF55" s="330"/>
      <c r="BG55" s="330"/>
      <c r="BH55" s="330"/>
      <c r="BI55" s="330"/>
      <c r="BJ55" s="330"/>
      <c r="BK55" s="330"/>
      <c r="BL55" s="330"/>
      <c r="BM55" s="330"/>
      <c r="BN55" s="330"/>
      <c r="BO55" s="330"/>
      <c r="BP55" s="330"/>
      <c r="BQ55" s="330"/>
    </row>
    <row r="56" spans="1:69" ht="8.25">
      <c r="A56" s="330"/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1"/>
      <c r="S56" s="330"/>
      <c r="T56" s="330"/>
      <c r="U56" s="330"/>
      <c r="V56" s="330"/>
      <c r="W56" s="332"/>
      <c r="X56" s="332"/>
      <c r="Y56" s="332"/>
      <c r="Z56" s="332"/>
      <c r="AA56" s="332"/>
      <c r="AB56" s="332"/>
      <c r="AC56" s="330"/>
      <c r="AD56" s="330"/>
      <c r="AE56" s="330"/>
      <c r="AF56" s="330"/>
      <c r="AG56" s="330"/>
      <c r="AH56" s="330"/>
      <c r="AI56" s="330"/>
      <c r="AJ56" s="1131"/>
      <c r="AK56" s="1131"/>
      <c r="AL56" s="1131"/>
      <c r="AM56" s="1131"/>
      <c r="AN56" s="1131"/>
      <c r="AO56" s="1131"/>
      <c r="AP56" s="1131"/>
      <c r="AQ56" s="330"/>
      <c r="AR56" s="330"/>
      <c r="AS56" s="330"/>
      <c r="AT56" s="330"/>
      <c r="AU56" s="330"/>
      <c r="AV56" s="330"/>
      <c r="AW56" s="330"/>
      <c r="AX56" s="330"/>
      <c r="AY56" s="330"/>
      <c r="AZ56" s="330"/>
      <c r="BA56" s="330"/>
      <c r="BB56" s="330"/>
      <c r="BC56" s="330"/>
      <c r="BD56" s="330"/>
      <c r="BE56" s="330"/>
      <c r="BF56" s="330"/>
      <c r="BG56" s="330"/>
      <c r="BH56" s="330"/>
      <c r="BI56" s="330"/>
      <c r="BJ56" s="330"/>
      <c r="BK56" s="330"/>
      <c r="BL56" s="330"/>
      <c r="BM56" s="330"/>
      <c r="BN56" s="330"/>
      <c r="BO56" s="330"/>
      <c r="BP56" s="330"/>
      <c r="BQ56" s="330"/>
    </row>
    <row r="57" spans="1:69" ht="8.25">
      <c r="A57" s="330"/>
      <c r="B57" s="330"/>
      <c r="C57" s="330"/>
      <c r="D57" s="1131"/>
      <c r="E57" s="1131"/>
      <c r="F57" s="1131"/>
      <c r="G57" s="1131"/>
      <c r="H57" s="1131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3"/>
      <c r="W57" s="332"/>
      <c r="X57" s="332"/>
      <c r="Y57" s="332"/>
      <c r="Z57" s="332"/>
      <c r="AA57" s="332"/>
      <c r="AB57" s="332"/>
      <c r="AC57" s="332"/>
      <c r="AD57" s="332"/>
      <c r="AE57" s="330"/>
      <c r="AF57" s="330"/>
      <c r="AG57" s="330"/>
      <c r="AH57" s="333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</row>
    <row r="58" spans="1:69" ht="8.25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2"/>
      <c r="Z58" s="332"/>
      <c r="AA58" s="332"/>
      <c r="AB58" s="332"/>
      <c r="AC58" s="332"/>
      <c r="AD58" s="332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</row>
    <row r="59" spans="1:69" ht="8.2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0"/>
      <c r="U59" s="330"/>
      <c r="V59" s="330"/>
      <c r="W59" s="330"/>
      <c r="X59" s="334"/>
      <c r="Y59" s="330"/>
      <c r="Z59" s="334"/>
      <c r="AA59" s="330"/>
      <c r="AB59" s="334"/>
      <c r="AC59" s="330"/>
      <c r="AD59" s="334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330"/>
      <c r="AY59" s="330"/>
      <c r="AZ59" s="330"/>
      <c r="BA59" s="330"/>
      <c r="BB59" s="330"/>
      <c r="BC59" s="330"/>
      <c r="BD59" s="330"/>
      <c r="BE59" s="330"/>
      <c r="BF59" s="330"/>
      <c r="BG59" s="330"/>
      <c r="BH59" s="330"/>
      <c r="BI59" s="330"/>
      <c r="BJ59" s="330"/>
      <c r="BK59" s="330"/>
      <c r="BL59" s="330"/>
      <c r="BM59" s="330"/>
      <c r="BN59" s="330"/>
      <c r="BO59" s="330"/>
      <c r="BP59" s="330"/>
      <c r="BQ59" s="330"/>
    </row>
    <row r="60" spans="1:69" ht="8.2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5"/>
      <c r="X60" s="335"/>
      <c r="Y60" s="330"/>
      <c r="Z60" s="330"/>
      <c r="AA60" s="335"/>
      <c r="AB60" s="332"/>
      <c r="AC60" s="330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330"/>
      <c r="AY60" s="330"/>
      <c r="AZ60" s="330"/>
      <c r="BA60" s="330"/>
      <c r="BB60" s="330"/>
      <c r="BC60" s="330"/>
      <c r="BD60" s="330"/>
      <c r="BE60" s="330"/>
      <c r="BF60" s="330"/>
      <c r="BG60" s="330"/>
      <c r="BH60" s="330"/>
      <c r="BI60" s="330"/>
      <c r="BJ60" s="330"/>
      <c r="BK60" s="330"/>
      <c r="BL60" s="330"/>
      <c r="BM60" s="330"/>
      <c r="BN60" s="330"/>
      <c r="BO60" s="330"/>
      <c r="BP60" s="330"/>
      <c r="BQ60" s="330"/>
    </row>
    <row r="61" spans="1:69" ht="8.25">
      <c r="A61" s="330"/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737"/>
      <c r="P61" s="737"/>
      <c r="Q61" s="737"/>
      <c r="R61" s="737"/>
      <c r="S61" s="330"/>
      <c r="T61" s="330"/>
      <c r="U61" s="330"/>
      <c r="V61" s="330"/>
      <c r="W61" s="335"/>
      <c r="X61" s="335"/>
      <c r="Y61" s="330"/>
      <c r="Z61" s="330"/>
      <c r="AA61" s="335"/>
      <c r="AB61" s="332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0"/>
      <c r="AY61" s="330"/>
      <c r="AZ61" s="330"/>
      <c r="BA61" s="330"/>
      <c r="BB61" s="330"/>
      <c r="BC61" s="330"/>
      <c r="BD61" s="330"/>
      <c r="BE61" s="330"/>
      <c r="BF61" s="330"/>
      <c r="BG61" s="330"/>
      <c r="BH61" s="330"/>
      <c r="BI61" s="330"/>
      <c r="BJ61" s="330"/>
      <c r="BK61" s="330"/>
      <c r="BL61" s="330"/>
      <c r="BM61" s="330"/>
      <c r="BN61" s="330"/>
      <c r="BO61" s="330"/>
      <c r="BP61" s="330"/>
      <c r="BQ61" s="330"/>
    </row>
    <row r="62" spans="1:69" ht="8.25">
      <c r="A62" s="330"/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737"/>
      <c r="P62" s="737"/>
      <c r="Q62" s="737"/>
      <c r="R62" s="737"/>
      <c r="S62" s="330"/>
      <c r="T62" s="330"/>
      <c r="U62" s="330"/>
      <c r="V62" s="330"/>
      <c r="W62" s="335"/>
      <c r="X62" s="335"/>
      <c r="Y62" s="330"/>
      <c r="Z62" s="330"/>
      <c r="AA62" s="335"/>
      <c r="AB62" s="332"/>
      <c r="AC62" s="330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330"/>
      <c r="AY62" s="330"/>
      <c r="AZ62" s="330"/>
      <c r="BA62" s="330"/>
      <c r="BB62" s="330"/>
      <c r="BC62" s="330"/>
      <c r="BD62" s="330"/>
      <c r="BE62" s="330"/>
      <c r="BF62" s="330"/>
      <c r="BG62" s="330"/>
      <c r="BH62" s="330"/>
      <c r="BI62" s="330"/>
      <c r="BJ62" s="330"/>
      <c r="BK62" s="330"/>
      <c r="BL62" s="330"/>
      <c r="BM62" s="330"/>
      <c r="BN62" s="330"/>
      <c r="BO62" s="330"/>
      <c r="BP62" s="330"/>
      <c r="BQ62" s="330"/>
    </row>
    <row r="63" spans="1:69" ht="8.25">
      <c r="A63" s="330"/>
      <c r="B63" s="330"/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737"/>
      <c r="Q63" s="737"/>
      <c r="R63" s="737"/>
      <c r="S63" s="330"/>
      <c r="T63" s="330"/>
      <c r="U63" s="330"/>
      <c r="V63" s="330"/>
      <c r="W63" s="335"/>
      <c r="X63" s="335"/>
      <c r="Y63" s="330"/>
      <c r="Z63" s="330"/>
      <c r="AA63" s="335"/>
      <c r="AB63" s="332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</row>
    <row r="64" spans="1:69" ht="8.25">
      <c r="A64" s="330"/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737"/>
      <c r="O64" s="330"/>
      <c r="P64" s="737"/>
      <c r="Q64" s="737"/>
      <c r="R64" s="737"/>
      <c r="S64" s="330"/>
      <c r="T64" s="330"/>
      <c r="U64" s="330"/>
      <c r="V64" s="330"/>
      <c r="W64" s="335"/>
      <c r="X64" s="335"/>
      <c r="Y64" s="330"/>
      <c r="Z64" s="330"/>
      <c r="AA64" s="335"/>
      <c r="AB64" s="332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</row>
    <row r="65" spans="1:69" ht="8.25">
      <c r="A65" s="330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737"/>
      <c r="Q65" s="737"/>
      <c r="R65" s="737"/>
      <c r="S65" s="330"/>
      <c r="T65" s="330"/>
      <c r="U65" s="330"/>
      <c r="V65" s="330"/>
      <c r="W65" s="335"/>
      <c r="X65" s="335"/>
      <c r="Y65" s="330"/>
      <c r="Z65" s="330"/>
      <c r="AA65" s="335"/>
      <c r="AB65" s="332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</row>
    <row r="66" spans="1:69" ht="8.25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737"/>
      <c r="Q66" s="737"/>
      <c r="R66" s="737"/>
      <c r="S66" s="330"/>
      <c r="T66" s="330"/>
      <c r="U66" s="330"/>
      <c r="V66" s="330"/>
      <c r="W66" s="335"/>
      <c r="X66" s="335"/>
      <c r="Y66" s="330"/>
      <c r="Z66" s="330"/>
      <c r="AA66" s="335"/>
      <c r="AB66" s="332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</row>
    <row r="67" spans="1:69" ht="8.25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737"/>
      <c r="Q67" s="737"/>
      <c r="R67" s="737"/>
      <c r="S67" s="330"/>
      <c r="T67" s="330"/>
      <c r="U67" s="330"/>
      <c r="V67" s="330"/>
      <c r="W67" s="335"/>
      <c r="X67" s="335"/>
      <c r="Y67" s="330"/>
      <c r="Z67" s="330"/>
      <c r="AA67" s="335"/>
      <c r="AB67" s="332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</row>
    <row r="68" spans="1:69" ht="8.25">
      <c r="A68" s="330"/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737"/>
      <c r="Q68" s="737"/>
      <c r="R68" s="737"/>
      <c r="S68" s="330"/>
      <c r="T68" s="330"/>
      <c r="U68" s="330"/>
      <c r="V68" s="330"/>
      <c r="W68" s="335"/>
      <c r="X68" s="335"/>
      <c r="Y68" s="330"/>
      <c r="Z68" s="330"/>
      <c r="AA68" s="335"/>
      <c r="AB68" s="332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</row>
    <row r="69" spans="1:69" ht="8.25">
      <c r="A69" s="330"/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737"/>
      <c r="Q69" s="737"/>
      <c r="R69" s="737"/>
      <c r="S69" s="330"/>
      <c r="T69" s="330"/>
      <c r="U69" s="330"/>
      <c r="V69" s="330"/>
      <c r="W69" s="335"/>
      <c r="X69" s="335"/>
      <c r="Y69" s="330"/>
      <c r="Z69" s="330"/>
      <c r="AA69" s="335"/>
      <c r="AB69" s="332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330"/>
      <c r="BH69" s="330"/>
      <c r="BI69" s="330"/>
      <c r="BJ69" s="330"/>
      <c r="BK69" s="330"/>
      <c r="BL69" s="330"/>
      <c r="BM69" s="330"/>
      <c r="BN69" s="330"/>
      <c r="BO69" s="330"/>
      <c r="BP69" s="330"/>
      <c r="BQ69" s="330"/>
    </row>
    <row r="70" spans="1:69" ht="8.25">
      <c r="A70" s="330"/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737"/>
      <c r="Q70" s="737"/>
      <c r="R70" s="737"/>
      <c r="S70" s="330"/>
      <c r="T70" s="330"/>
      <c r="U70" s="330"/>
      <c r="V70" s="330"/>
      <c r="W70" s="335"/>
      <c r="X70" s="335"/>
      <c r="Y70" s="330"/>
      <c r="Z70" s="330"/>
      <c r="AA70" s="335"/>
      <c r="AB70" s="332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330"/>
      <c r="BH70" s="330"/>
      <c r="BI70" s="330"/>
      <c r="BJ70" s="330"/>
      <c r="BK70" s="330"/>
      <c r="BL70" s="330"/>
      <c r="BM70" s="330"/>
      <c r="BN70" s="330"/>
      <c r="BO70" s="330"/>
      <c r="BP70" s="330"/>
      <c r="BQ70" s="330"/>
    </row>
    <row r="71" spans="1:69" ht="8.25">
      <c r="A71" s="330"/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737"/>
      <c r="Q71" s="737"/>
      <c r="R71" s="737"/>
      <c r="S71" s="330"/>
      <c r="T71" s="330"/>
      <c r="U71" s="330"/>
      <c r="V71" s="330"/>
      <c r="W71" s="335"/>
      <c r="X71" s="335"/>
      <c r="Y71" s="330"/>
      <c r="Z71" s="330"/>
      <c r="AA71" s="335"/>
      <c r="AB71" s="332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330"/>
      <c r="BH71" s="330"/>
      <c r="BI71" s="330"/>
      <c r="BJ71" s="330"/>
      <c r="BK71" s="330"/>
      <c r="BL71" s="330"/>
      <c r="BM71" s="330"/>
      <c r="BN71" s="330"/>
      <c r="BO71" s="330"/>
      <c r="BP71" s="330"/>
      <c r="BQ71" s="330"/>
    </row>
    <row r="72" spans="1:69" ht="8.25">
      <c r="A72" s="330"/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O72" s="330"/>
      <c r="P72" s="737"/>
      <c r="Q72" s="737"/>
      <c r="R72" s="737"/>
      <c r="S72" s="330"/>
      <c r="T72" s="330"/>
      <c r="U72" s="330"/>
      <c r="V72" s="330"/>
      <c r="W72" s="335"/>
      <c r="X72" s="335"/>
      <c r="Y72" s="330"/>
      <c r="Z72" s="330"/>
      <c r="AA72" s="335"/>
      <c r="AB72" s="332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330"/>
      <c r="BC72" s="330"/>
      <c r="BD72" s="330"/>
      <c r="BE72" s="330"/>
      <c r="BF72" s="330"/>
      <c r="BG72" s="330"/>
      <c r="BH72" s="330"/>
      <c r="BI72" s="330"/>
      <c r="BJ72" s="330"/>
      <c r="BK72" s="330"/>
      <c r="BL72" s="330"/>
      <c r="BM72" s="330"/>
      <c r="BN72" s="330"/>
      <c r="BO72" s="330"/>
      <c r="BP72" s="330"/>
      <c r="BQ72" s="330"/>
    </row>
    <row r="73" spans="1:69" ht="8.25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737"/>
      <c r="Q73" s="737"/>
      <c r="R73" s="737"/>
      <c r="S73" s="330"/>
      <c r="T73" s="330"/>
      <c r="U73" s="330"/>
      <c r="V73" s="330"/>
      <c r="W73" s="335"/>
      <c r="X73" s="335"/>
      <c r="Y73" s="330"/>
      <c r="Z73" s="330"/>
      <c r="AA73" s="335"/>
      <c r="AB73" s="332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330"/>
      <c r="AY73" s="330"/>
      <c r="AZ73" s="330"/>
      <c r="BA73" s="330"/>
      <c r="BB73" s="330"/>
      <c r="BC73" s="330"/>
      <c r="BD73" s="330"/>
      <c r="BE73" s="330"/>
      <c r="BF73" s="330"/>
      <c r="BG73" s="330"/>
      <c r="BH73" s="330"/>
      <c r="BI73" s="330"/>
      <c r="BJ73" s="330"/>
      <c r="BK73" s="330"/>
      <c r="BL73" s="330"/>
      <c r="BM73" s="330"/>
      <c r="BN73" s="330"/>
      <c r="BO73" s="330"/>
      <c r="BP73" s="330"/>
      <c r="BQ73" s="330"/>
    </row>
    <row r="74" spans="1:69" ht="8.25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737"/>
      <c r="Q74" s="737"/>
      <c r="R74" s="737"/>
      <c r="S74" s="330"/>
      <c r="T74" s="330"/>
      <c r="U74" s="330"/>
      <c r="V74" s="330"/>
      <c r="W74" s="335"/>
      <c r="X74" s="335"/>
      <c r="Y74" s="330"/>
      <c r="Z74" s="330"/>
      <c r="AA74" s="335"/>
      <c r="AB74" s="332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330"/>
      <c r="AY74" s="330"/>
      <c r="AZ74" s="330"/>
      <c r="BA74" s="330"/>
      <c r="BB74" s="330"/>
      <c r="BC74" s="330"/>
      <c r="BD74" s="330"/>
      <c r="BE74" s="330"/>
      <c r="BF74" s="330"/>
      <c r="BG74" s="330"/>
      <c r="BH74" s="330"/>
      <c r="BI74" s="330"/>
      <c r="BJ74" s="330"/>
      <c r="BK74" s="330"/>
      <c r="BL74" s="330"/>
      <c r="BM74" s="330"/>
      <c r="BN74" s="330"/>
      <c r="BO74" s="330"/>
      <c r="BP74" s="330"/>
      <c r="BQ74" s="330"/>
    </row>
    <row r="75" spans="1:69" ht="8.25">
      <c r="A75" s="330"/>
      <c r="B75" s="330"/>
      <c r="C75" s="330"/>
      <c r="D75" s="330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O75" s="330"/>
      <c r="P75" s="737"/>
      <c r="Q75" s="737"/>
      <c r="R75" s="737"/>
      <c r="S75" s="330"/>
      <c r="T75" s="330"/>
      <c r="U75" s="330"/>
      <c r="V75" s="330"/>
      <c r="W75" s="335"/>
      <c r="X75" s="335"/>
      <c r="Y75" s="330"/>
      <c r="Z75" s="330"/>
      <c r="AA75" s="335"/>
      <c r="AB75" s="332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330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0"/>
      <c r="BL75" s="330"/>
      <c r="BM75" s="330"/>
      <c r="BN75" s="330"/>
      <c r="BO75" s="330"/>
      <c r="BP75" s="330"/>
      <c r="BQ75" s="330"/>
    </row>
    <row r="76" spans="1:69" ht="8.25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737"/>
      <c r="Q76" s="737"/>
      <c r="R76" s="737"/>
      <c r="S76" s="330"/>
      <c r="T76" s="330"/>
      <c r="U76" s="330"/>
      <c r="V76" s="330"/>
      <c r="W76" s="335"/>
      <c r="X76" s="335"/>
      <c r="Y76" s="330"/>
      <c r="Z76" s="330"/>
      <c r="AA76" s="335"/>
      <c r="AB76" s="332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</row>
    <row r="77" spans="1:69" ht="8.25">
      <c r="A77" s="330"/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737"/>
      <c r="Q77" s="737"/>
      <c r="R77" s="737"/>
      <c r="S77" s="330"/>
      <c r="T77" s="330"/>
      <c r="U77" s="330"/>
      <c r="V77" s="330"/>
      <c r="W77" s="335"/>
      <c r="X77" s="335"/>
      <c r="Y77" s="330"/>
      <c r="Z77" s="330"/>
      <c r="AA77" s="335"/>
      <c r="AB77" s="332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330"/>
      <c r="BL77" s="330"/>
      <c r="BM77" s="330"/>
      <c r="BN77" s="330"/>
      <c r="BO77" s="330"/>
      <c r="BP77" s="330"/>
      <c r="BQ77" s="330"/>
    </row>
    <row r="78" spans="1:69" ht="8.25">
      <c r="A78" s="330"/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737"/>
      <c r="Q78" s="737"/>
      <c r="R78" s="737"/>
      <c r="S78" s="330"/>
      <c r="T78" s="330"/>
      <c r="U78" s="330"/>
      <c r="V78" s="330"/>
      <c r="W78" s="335"/>
      <c r="X78" s="335"/>
      <c r="Y78" s="330"/>
      <c r="Z78" s="330"/>
      <c r="AA78" s="335"/>
      <c r="AB78" s="332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330"/>
      <c r="AY78" s="330"/>
      <c r="AZ78" s="330"/>
      <c r="BA78" s="330"/>
      <c r="BB78" s="330"/>
      <c r="BC78" s="330"/>
      <c r="BD78" s="330"/>
      <c r="BE78" s="330"/>
      <c r="BF78" s="330"/>
      <c r="BG78" s="330"/>
      <c r="BH78" s="330"/>
      <c r="BI78" s="330"/>
      <c r="BJ78" s="330"/>
      <c r="BK78" s="330"/>
      <c r="BL78" s="330"/>
      <c r="BM78" s="330"/>
      <c r="BN78" s="330"/>
      <c r="BO78" s="330"/>
      <c r="BP78" s="330"/>
      <c r="BQ78" s="330"/>
    </row>
    <row r="79" spans="1:69" ht="8.25">
      <c r="A79" s="330"/>
      <c r="B79" s="330"/>
      <c r="C79" s="330"/>
      <c r="D79" s="330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O79" s="330"/>
      <c r="P79" s="737"/>
      <c r="Q79" s="737"/>
      <c r="R79" s="737"/>
      <c r="S79" s="330"/>
      <c r="T79" s="330"/>
      <c r="U79" s="330"/>
      <c r="V79" s="330"/>
      <c r="W79" s="335"/>
      <c r="X79" s="335"/>
      <c r="Y79" s="330"/>
      <c r="Z79" s="330"/>
      <c r="AA79" s="336"/>
      <c r="AB79" s="336"/>
      <c r="AC79" s="336"/>
      <c r="AD79" s="336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330"/>
      <c r="AY79" s="330"/>
      <c r="AZ79" s="330"/>
      <c r="BA79" s="330"/>
      <c r="BB79" s="330"/>
      <c r="BC79" s="330"/>
      <c r="BD79" s="330"/>
      <c r="BE79" s="330"/>
      <c r="BF79" s="330"/>
      <c r="BG79" s="330"/>
      <c r="BH79" s="330"/>
      <c r="BI79" s="330"/>
      <c r="BJ79" s="330"/>
      <c r="BK79" s="330"/>
      <c r="BL79" s="330"/>
      <c r="BM79" s="330"/>
      <c r="BN79" s="330"/>
      <c r="BO79" s="330"/>
      <c r="BP79" s="330"/>
      <c r="BQ79" s="330"/>
    </row>
    <row r="80" spans="1:69" ht="11.25" customHeight="1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737"/>
      <c r="Q80" s="737"/>
      <c r="R80" s="737"/>
      <c r="S80" s="330"/>
      <c r="T80" s="330"/>
      <c r="U80" s="330"/>
      <c r="V80" s="330"/>
      <c r="W80" s="336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330"/>
      <c r="AY80" s="330"/>
      <c r="AZ80" s="330"/>
      <c r="BA80" s="330"/>
      <c r="BB80" s="330"/>
      <c r="BC80" s="330"/>
      <c r="BD80" s="330"/>
      <c r="BE80" s="330"/>
      <c r="BF80" s="330"/>
      <c r="BG80" s="330"/>
      <c r="BH80" s="330"/>
      <c r="BI80" s="330"/>
      <c r="BJ80" s="330"/>
      <c r="BK80" s="330"/>
      <c r="BL80" s="330"/>
      <c r="BM80" s="330"/>
      <c r="BN80" s="330"/>
      <c r="BO80" s="330"/>
      <c r="BP80" s="330"/>
      <c r="BQ80" s="330"/>
    </row>
    <row r="81" spans="1:69" ht="8.25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737"/>
      <c r="R81" s="737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330"/>
      <c r="AY81" s="330"/>
      <c r="AZ81" s="330"/>
      <c r="BA81" s="330"/>
      <c r="BB81" s="330"/>
      <c r="BC81" s="330"/>
      <c r="BD81" s="330"/>
      <c r="BE81" s="330"/>
      <c r="BF81" s="330"/>
      <c r="BG81" s="330"/>
      <c r="BH81" s="330"/>
      <c r="BI81" s="330"/>
      <c r="BJ81" s="330"/>
      <c r="BK81" s="330"/>
      <c r="BL81" s="330"/>
      <c r="BM81" s="330"/>
      <c r="BN81" s="330"/>
      <c r="BO81" s="330"/>
      <c r="BP81" s="330"/>
      <c r="BQ81" s="330"/>
    </row>
    <row r="82" spans="1:69" ht="8.25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330"/>
      <c r="AY82" s="330"/>
      <c r="AZ82" s="330"/>
      <c r="BA82" s="330"/>
      <c r="BB82" s="330"/>
      <c r="BC82" s="330"/>
      <c r="BD82" s="330"/>
      <c r="BE82" s="330"/>
      <c r="BF82" s="330"/>
      <c r="BG82" s="330"/>
      <c r="BH82" s="330"/>
      <c r="BI82" s="330"/>
      <c r="BJ82" s="330"/>
      <c r="BK82" s="330"/>
      <c r="BL82" s="330"/>
      <c r="BM82" s="330"/>
      <c r="BN82" s="330"/>
      <c r="BO82" s="330"/>
      <c r="BP82" s="330"/>
      <c r="BQ82" s="330"/>
    </row>
    <row r="83" spans="1:69" ht="8.25">
      <c r="A83" s="330"/>
      <c r="B83" s="330"/>
      <c r="C83" s="33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0"/>
      <c r="BM83" s="330"/>
      <c r="BN83" s="330"/>
      <c r="BO83" s="330"/>
      <c r="BP83" s="330"/>
      <c r="BQ83" s="330"/>
    </row>
    <row r="84" spans="1:69" ht="8.25">
      <c r="A84" s="330"/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330"/>
      <c r="AY84" s="330"/>
      <c r="AZ84" s="330"/>
      <c r="BA84" s="330"/>
      <c r="BB84" s="330"/>
      <c r="BC84" s="330"/>
      <c r="BD84" s="330"/>
      <c r="BE84" s="330"/>
      <c r="BF84" s="330"/>
      <c r="BG84" s="330"/>
      <c r="BH84" s="330"/>
      <c r="BI84" s="330"/>
      <c r="BJ84" s="330"/>
      <c r="BK84" s="330"/>
      <c r="BL84" s="330"/>
      <c r="BM84" s="330"/>
      <c r="BN84" s="330"/>
      <c r="BO84" s="330"/>
      <c r="BP84" s="330"/>
      <c r="BQ84" s="330"/>
    </row>
    <row r="85" spans="1:69" ht="8.25">
      <c r="A85" s="330"/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330"/>
      <c r="AY85" s="330"/>
      <c r="AZ85" s="330"/>
      <c r="BA85" s="330"/>
      <c r="BB85" s="330"/>
      <c r="BC85" s="330"/>
      <c r="BD85" s="330"/>
      <c r="BE85" s="330"/>
      <c r="BF85" s="330"/>
      <c r="BG85" s="330"/>
      <c r="BH85" s="330"/>
      <c r="BI85" s="330"/>
      <c r="BJ85" s="330"/>
      <c r="BK85" s="330"/>
      <c r="BL85" s="330"/>
      <c r="BM85" s="330"/>
      <c r="BN85" s="330"/>
      <c r="BO85" s="330"/>
      <c r="BP85" s="330"/>
      <c r="BQ85" s="330"/>
    </row>
    <row r="86" spans="1:69" ht="8.25">
      <c r="A86" s="330"/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330"/>
      <c r="AY86" s="330"/>
      <c r="AZ86" s="330"/>
      <c r="BA86" s="330"/>
      <c r="BB86" s="330"/>
      <c r="BC86" s="330"/>
      <c r="BD86" s="330"/>
      <c r="BE86" s="330"/>
      <c r="BF86" s="330"/>
      <c r="BG86" s="330"/>
      <c r="BH86" s="330"/>
      <c r="BI86" s="330"/>
      <c r="BJ86" s="330"/>
      <c r="BK86" s="330"/>
      <c r="BL86" s="330"/>
      <c r="BM86" s="330"/>
      <c r="BN86" s="330"/>
      <c r="BO86" s="330"/>
      <c r="BP86" s="330"/>
      <c r="BQ86" s="330"/>
    </row>
    <row r="87" spans="1:69" ht="8.25">
      <c r="A87" s="330"/>
      <c r="B87" s="330"/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330"/>
      <c r="AY87" s="330"/>
      <c r="AZ87" s="330"/>
      <c r="BA87" s="330"/>
      <c r="BB87" s="330"/>
      <c r="BC87" s="330"/>
      <c r="BD87" s="330"/>
      <c r="BE87" s="330"/>
      <c r="BF87" s="330"/>
      <c r="BG87" s="330"/>
      <c r="BH87" s="330"/>
      <c r="BI87" s="330"/>
      <c r="BJ87" s="330"/>
      <c r="BK87" s="330"/>
      <c r="BL87" s="330"/>
      <c r="BM87" s="330"/>
      <c r="BN87" s="330"/>
      <c r="BO87" s="330"/>
      <c r="BP87" s="330"/>
      <c r="BQ87" s="330"/>
    </row>
    <row r="88" spans="1:69" ht="8.25">
      <c r="A88" s="330"/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3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330"/>
      <c r="AY88" s="330"/>
      <c r="AZ88" s="330"/>
      <c r="BA88" s="330"/>
      <c r="BB88" s="330"/>
      <c r="BC88" s="330"/>
      <c r="BD88" s="330"/>
      <c r="BE88" s="330"/>
      <c r="BF88" s="330"/>
      <c r="BG88" s="330"/>
      <c r="BH88" s="330"/>
      <c r="BI88" s="330"/>
      <c r="BJ88" s="330"/>
      <c r="BK88" s="330"/>
      <c r="BL88" s="330"/>
      <c r="BM88" s="330"/>
      <c r="BN88" s="330"/>
      <c r="BO88" s="330"/>
      <c r="BP88" s="330"/>
      <c r="BQ88" s="330"/>
    </row>
    <row r="89" spans="1:69" ht="8.25">
      <c r="A89" s="330"/>
      <c r="B89" s="330"/>
      <c r="C89" s="330"/>
      <c r="D89" s="330"/>
      <c r="E89" s="330"/>
      <c r="F89" s="330"/>
      <c r="G89" s="330"/>
      <c r="H89" s="330"/>
      <c r="I89" s="330"/>
      <c r="J89" s="330"/>
      <c r="K89" s="330"/>
      <c r="L89" s="333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330"/>
      <c r="AY89" s="330"/>
      <c r="AZ89" s="330"/>
      <c r="BA89" s="330"/>
      <c r="BB89" s="330"/>
      <c r="BC89" s="330"/>
      <c r="BD89" s="330"/>
      <c r="BE89" s="330"/>
      <c r="BF89" s="330"/>
      <c r="BG89" s="330"/>
      <c r="BH89" s="330"/>
      <c r="BI89" s="330"/>
      <c r="BJ89" s="330"/>
      <c r="BK89" s="330"/>
      <c r="BL89" s="330"/>
      <c r="BM89" s="330"/>
      <c r="BN89" s="330"/>
      <c r="BO89" s="330"/>
      <c r="BP89" s="330"/>
      <c r="BQ89" s="330"/>
    </row>
    <row r="90" spans="1:69" ht="8.25">
      <c r="A90" s="330"/>
      <c r="B90" s="330"/>
      <c r="C90" s="330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0"/>
      <c r="BC90" s="330"/>
      <c r="BD90" s="330"/>
      <c r="BE90" s="330"/>
      <c r="BF90" s="330"/>
      <c r="BG90" s="330"/>
      <c r="BH90" s="330"/>
      <c r="BI90" s="330"/>
      <c r="BJ90" s="330"/>
      <c r="BK90" s="330"/>
      <c r="BL90" s="330"/>
      <c r="BM90" s="330"/>
      <c r="BN90" s="330"/>
      <c r="BO90" s="330"/>
      <c r="BP90" s="330"/>
      <c r="BQ90" s="330"/>
    </row>
    <row r="91" spans="1:69" ht="8.25">
      <c r="A91" s="330"/>
      <c r="B91" s="330"/>
      <c r="C91" s="330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330"/>
      <c r="AY91" s="330"/>
      <c r="AZ91" s="330"/>
      <c r="BA91" s="330"/>
      <c r="BB91" s="330"/>
      <c r="BC91" s="330"/>
      <c r="BD91" s="330"/>
      <c r="BE91" s="330"/>
      <c r="BF91" s="330"/>
      <c r="BG91" s="330"/>
      <c r="BH91" s="330"/>
      <c r="BI91" s="330"/>
      <c r="BJ91" s="330"/>
      <c r="BK91" s="330"/>
      <c r="BL91" s="330"/>
      <c r="BM91" s="330"/>
      <c r="BN91" s="330"/>
      <c r="BO91" s="330"/>
      <c r="BP91" s="330"/>
      <c r="BQ91" s="330"/>
    </row>
    <row r="92" spans="1:69" ht="8.25">
      <c r="A92" s="330"/>
      <c r="B92" s="330"/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330"/>
      <c r="AY92" s="330"/>
      <c r="AZ92" s="330"/>
      <c r="BA92" s="330"/>
      <c r="BB92" s="330"/>
      <c r="BC92" s="330"/>
      <c r="BD92" s="330"/>
      <c r="BE92" s="330"/>
      <c r="BF92" s="330"/>
      <c r="BG92" s="330"/>
      <c r="BH92" s="330"/>
      <c r="BI92" s="330"/>
      <c r="BJ92" s="330"/>
      <c r="BK92" s="330"/>
      <c r="BL92" s="330"/>
      <c r="BM92" s="330"/>
      <c r="BN92" s="330"/>
      <c r="BO92" s="330"/>
      <c r="BP92" s="330"/>
      <c r="BQ92" s="330"/>
    </row>
    <row r="93" spans="1:69" ht="8.25">
      <c r="A93" s="330"/>
      <c r="B93" s="330"/>
      <c r="C93" s="330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330"/>
      <c r="AY93" s="330"/>
      <c r="AZ93" s="330"/>
      <c r="BA93" s="330"/>
      <c r="BB93" s="330"/>
      <c r="BC93" s="330"/>
      <c r="BD93" s="330"/>
      <c r="BE93" s="330"/>
      <c r="BF93" s="330"/>
      <c r="BG93" s="330"/>
      <c r="BH93" s="330"/>
      <c r="BI93" s="330"/>
      <c r="BJ93" s="330"/>
      <c r="BK93" s="330"/>
      <c r="BL93" s="330"/>
      <c r="BM93" s="330"/>
      <c r="BN93" s="330"/>
      <c r="BO93" s="330"/>
      <c r="BP93" s="330"/>
      <c r="BQ93" s="330"/>
    </row>
    <row r="94" spans="1:69" ht="8.25">
      <c r="A94" s="330"/>
      <c r="B94" s="330"/>
      <c r="C94" s="330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330"/>
      <c r="AY94" s="330"/>
      <c r="AZ94" s="330"/>
      <c r="BA94" s="330"/>
      <c r="BB94" s="330"/>
      <c r="BC94" s="330"/>
      <c r="BD94" s="330"/>
      <c r="BE94" s="330"/>
      <c r="BF94" s="330"/>
      <c r="BG94" s="330"/>
      <c r="BH94" s="330"/>
      <c r="BI94" s="330"/>
      <c r="BJ94" s="330"/>
      <c r="BK94" s="330"/>
      <c r="BL94" s="330"/>
      <c r="BM94" s="330"/>
      <c r="BN94" s="330"/>
      <c r="BO94" s="330"/>
      <c r="BP94" s="330"/>
      <c r="BQ94" s="330"/>
    </row>
    <row r="95" spans="1:69" ht="8.25">
      <c r="A95" s="330"/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30"/>
      <c r="BC95" s="330"/>
      <c r="BD95" s="330"/>
      <c r="BE95" s="330"/>
      <c r="BF95" s="330"/>
      <c r="BG95" s="330"/>
      <c r="BH95" s="330"/>
      <c r="BI95" s="330"/>
      <c r="BJ95" s="330"/>
      <c r="BK95" s="330"/>
      <c r="BL95" s="330"/>
      <c r="BM95" s="330"/>
      <c r="BN95" s="330"/>
      <c r="BO95" s="330"/>
      <c r="BP95" s="330"/>
      <c r="BQ95" s="330"/>
    </row>
    <row r="96" spans="1:69" ht="8.25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330"/>
      <c r="AY96" s="330"/>
      <c r="AZ96" s="330"/>
      <c r="BA96" s="330"/>
      <c r="BB96" s="330"/>
      <c r="BC96" s="330"/>
      <c r="BD96" s="330"/>
      <c r="BE96" s="330"/>
      <c r="BF96" s="330"/>
      <c r="BG96" s="330"/>
      <c r="BH96" s="330"/>
      <c r="BI96" s="330"/>
      <c r="BJ96" s="330"/>
      <c r="BK96" s="330"/>
      <c r="BL96" s="330"/>
      <c r="BM96" s="330"/>
      <c r="BN96" s="330"/>
      <c r="BO96" s="330"/>
      <c r="BP96" s="330"/>
      <c r="BQ96" s="330"/>
    </row>
    <row r="97" spans="1:69" ht="8.25">
      <c r="A97" s="1131"/>
      <c r="B97" s="1131"/>
      <c r="C97" s="1131"/>
      <c r="D97" s="1131"/>
      <c r="E97" s="1131"/>
      <c r="F97" s="1131"/>
      <c r="G97" s="1131"/>
      <c r="H97" s="1131"/>
      <c r="I97" s="1131"/>
      <c r="J97" s="1131"/>
      <c r="K97" s="1131"/>
      <c r="L97" s="1131"/>
      <c r="M97" s="1131"/>
      <c r="N97" s="1131"/>
      <c r="O97" s="1131"/>
      <c r="P97" s="1131"/>
      <c r="Q97" s="1131"/>
      <c r="R97" s="1131"/>
      <c r="S97" s="1131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330"/>
      <c r="AY97" s="330"/>
      <c r="AZ97" s="330"/>
      <c r="BA97" s="330"/>
      <c r="BB97" s="330"/>
      <c r="BC97" s="330"/>
      <c r="BD97" s="330"/>
      <c r="BE97" s="330"/>
      <c r="BF97" s="330"/>
      <c r="BG97" s="330"/>
      <c r="BH97" s="330"/>
      <c r="BI97" s="330"/>
      <c r="BJ97" s="330"/>
      <c r="BK97" s="330"/>
      <c r="BL97" s="330"/>
      <c r="BM97" s="330"/>
      <c r="BN97" s="330"/>
      <c r="BO97" s="330"/>
      <c r="BP97" s="330"/>
      <c r="BQ97" s="330"/>
    </row>
  </sheetData>
  <sheetProtection/>
  <mergeCells count="25">
    <mergeCell ref="F5:I5"/>
    <mergeCell ref="J5:K5"/>
    <mergeCell ref="Q5:U5"/>
    <mergeCell ref="V5:Z5"/>
    <mergeCell ref="W6:W7"/>
    <mergeCell ref="X6:X7"/>
    <mergeCell ref="T6:U6"/>
    <mergeCell ref="R6:R7"/>
    <mergeCell ref="AJ56:AP56"/>
    <mergeCell ref="Y6:Z6"/>
    <mergeCell ref="D57:H57"/>
    <mergeCell ref="N6:N7"/>
    <mergeCell ref="Q6:Q7"/>
    <mergeCell ref="S6:S7"/>
    <mergeCell ref="V6:V7"/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Mon,Regular"&amp;8&amp;UБүлэг 2.Эрүүл мэнд</oddHeader>
    <oddFooter>&amp;R&amp;"Arial Mon,Regular"&amp;18 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N52" sqref="N52"/>
    </sheetView>
  </sheetViews>
  <sheetFormatPr defaultColWidth="9.25390625" defaultRowHeight="12.75"/>
  <cols>
    <col min="1" max="1" width="9.00390625" style="77" customWidth="1"/>
    <col min="2" max="2" width="7.875" style="77" customWidth="1"/>
    <col min="3" max="3" width="5.875" style="77" customWidth="1"/>
    <col min="4" max="4" width="5.125" style="77" customWidth="1"/>
    <col min="5" max="5" width="6.00390625" style="77" customWidth="1"/>
    <col min="6" max="6" width="5.125" style="77" customWidth="1"/>
    <col min="7" max="7" width="5.25390625" style="77" customWidth="1"/>
    <col min="8" max="8" width="5.75390625" style="77" customWidth="1"/>
    <col min="9" max="9" width="6.00390625" style="77" customWidth="1"/>
    <col min="10" max="10" width="4.375" style="77" customWidth="1"/>
    <col min="11" max="11" width="4.875" style="77" customWidth="1"/>
    <col min="12" max="12" width="5.125" style="77" customWidth="1"/>
    <col min="13" max="13" width="5.375" style="77" customWidth="1"/>
    <col min="14" max="14" width="4.25390625" style="77" customWidth="1"/>
    <col min="15" max="15" width="4.75390625" style="77" customWidth="1"/>
    <col min="16" max="17" width="4.375" style="77" customWidth="1"/>
    <col min="18" max="18" width="3.375" style="77" customWidth="1"/>
    <col min="19" max="19" width="3.875" style="77" customWidth="1"/>
    <col min="20" max="20" width="4.375" style="77" customWidth="1"/>
    <col min="21" max="21" width="4.125" style="77" customWidth="1"/>
    <col min="22" max="22" width="3.25390625" style="77" customWidth="1"/>
    <col min="23" max="23" width="4.75390625" style="77" customWidth="1"/>
    <col min="24" max="24" width="4.25390625" style="77" customWidth="1"/>
    <col min="25" max="26" width="3.875" style="77" customWidth="1"/>
    <col min="27" max="16384" width="9.25390625" style="77" customWidth="1"/>
  </cols>
  <sheetData>
    <row r="1" spans="1:25" ht="12">
      <c r="A1" s="49"/>
      <c r="B1" s="76"/>
      <c r="C1" s="76"/>
      <c r="D1" s="76"/>
      <c r="E1" s="49"/>
      <c r="F1" s="76"/>
      <c r="G1" s="49"/>
      <c r="H1" s="124" t="s">
        <v>737</v>
      </c>
      <c r="I1" s="124"/>
      <c r="J1" s="132"/>
      <c r="K1" s="132"/>
      <c r="L1" s="132"/>
      <c r="M1" s="132"/>
      <c r="N1" s="132"/>
      <c r="O1" s="132"/>
      <c r="P1" s="132"/>
      <c r="Q1" s="76"/>
      <c r="R1" s="76"/>
      <c r="S1" s="76"/>
      <c r="T1" s="76"/>
      <c r="U1" s="76"/>
      <c r="V1" s="76"/>
      <c r="W1" s="76"/>
      <c r="X1" s="76"/>
      <c r="Y1" s="76"/>
    </row>
    <row r="2" spans="1:25" ht="12">
      <c r="A2" s="49"/>
      <c r="B2" s="76" t="s">
        <v>450</v>
      </c>
      <c r="C2" s="76"/>
      <c r="D2" s="76"/>
      <c r="E2" s="49"/>
      <c r="F2" s="76"/>
      <c r="G2" s="49"/>
      <c r="H2" s="133" t="s">
        <v>738</v>
      </c>
      <c r="I2" s="12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3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08"/>
      <c r="U3" s="108"/>
      <c r="V3" s="108"/>
      <c r="W3" s="108"/>
      <c r="X3" s="108"/>
      <c r="Y3" s="108"/>
    </row>
    <row r="4" spans="1:26" ht="11.25" customHeight="1">
      <c r="A4" s="1146" t="s">
        <v>52</v>
      </c>
      <c r="B4" s="1148" t="s">
        <v>405</v>
      </c>
      <c r="C4" s="1150" t="s">
        <v>256</v>
      </c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53"/>
      <c r="Z4" s="252"/>
    </row>
    <row r="5" spans="1:26" ht="75" customHeight="1">
      <c r="A5" s="1147"/>
      <c r="B5" s="1149"/>
      <c r="C5" s="129" t="s">
        <v>257</v>
      </c>
      <c r="D5" s="129" t="s">
        <v>258</v>
      </c>
      <c r="E5" s="129" t="s">
        <v>259</v>
      </c>
      <c r="F5" s="129" t="s">
        <v>260</v>
      </c>
      <c r="G5" s="129" t="s">
        <v>261</v>
      </c>
      <c r="H5" s="129" t="s">
        <v>262</v>
      </c>
      <c r="I5" s="129" t="s">
        <v>263</v>
      </c>
      <c r="J5" s="129" t="s">
        <v>588</v>
      </c>
      <c r="K5" s="129" t="s">
        <v>264</v>
      </c>
      <c r="L5" s="129" t="s">
        <v>389</v>
      </c>
      <c r="M5" s="129" t="s">
        <v>390</v>
      </c>
      <c r="N5" s="129" t="s">
        <v>391</v>
      </c>
      <c r="O5" s="129" t="s">
        <v>392</v>
      </c>
      <c r="P5" s="130" t="s">
        <v>393</v>
      </c>
      <c r="Q5" s="130" t="s">
        <v>556</v>
      </c>
      <c r="R5" s="129" t="s">
        <v>394</v>
      </c>
      <c r="S5" s="129" t="s">
        <v>395</v>
      </c>
      <c r="T5" s="129" t="s">
        <v>396</v>
      </c>
      <c r="U5" s="129" t="s">
        <v>557</v>
      </c>
      <c r="V5" s="129" t="s">
        <v>84</v>
      </c>
      <c r="W5" s="129" t="s">
        <v>397</v>
      </c>
      <c r="X5" s="129" t="s">
        <v>709</v>
      </c>
      <c r="Y5" s="138" t="s">
        <v>373</v>
      </c>
      <c r="Z5" s="253" t="s">
        <v>862</v>
      </c>
    </row>
    <row r="6" spans="1:26" ht="10.5">
      <c r="A6" s="108" t="s">
        <v>8</v>
      </c>
      <c r="B6" s="127">
        <v>769</v>
      </c>
      <c r="C6" s="131">
        <v>185</v>
      </c>
      <c r="D6" s="131">
        <v>9</v>
      </c>
      <c r="E6" s="131">
        <v>14</v>
      </c>
      <c r="F6" s="131">
        <v>3</v>
      </c>
      <c r="G6" s="131">
        <v>6</v>
      </c>
      <c r="H6" s="131">
        <v>3</v>
      </c>
      <c r="I6" s="131">
        <v>182</v>
      </c>
      <c r="J6" s="131"/>
      <c r="K6" s="131">
        <v>49</v>
      </c>
      <c r="L6" s="131">
        <v>10</v>
      </c>
      <c r="M6" s="131">
        <v>20</v>
      </c>
      <c r="N6" s="131">
        <v>41</v>
      </c>
      <c r="O6" s="131">
        <v>57</v>
      </c>
      <c r="P6" s="131"/>
      <c r="Q6" s="131"/>
      <c r="R6" s="131">
        <v>75</v>
      </c>
      <c r="S6" s="131">
        <v>1</v>
      </c>
      <c r="T6" s="131">
        <v>2</v>
      </c>
      <c r="U6" s="131"/>
      <c r="V6" s="131">
        <v>5</v>
      </c>
      <c r="W6" s="131">
        <v>106</v>
      </c>
      <c r="X6" s="131"/>
      <c r="Y6" s="52"/>
      <c r="Z6" s="80"/>
    </row>
    <row r="7" spans="1:26" ht="10.5">
      <c r="A7" s="108" t="s">
        <v>605</v>
      </c>
      <c r="B7" s="131">
        <v>971</v>
      </c>
      <c r="C7" s="131">
        <v>310</v>
      </c>
      <c r="D7" s="131">
        <v>67</v>
      </c>
      <c r="E7" s="131">
        <v>4</v>
      </c>
      <c r="F7" s="131">
        <v>15</v>
      </c>
      <c r="G7" s="131">
        <v>14</v>
      </c>
      <c r="H7" s="131">
        <v>9</v>
      </c>
      <c r="I7" s="131">
        <v>124</v>
      </c>
      <c r="J7" s="131">
        <v>1</v>
      </c>
      <c r="K7" s="131">
        <v>49</v>
      </c>
      <c r="L7" s="131">
        <v>31</v>
      </c>
      <c r="M7" s="131">
        <v>19</v>
      </c>
      <c r="N7" s="131">
        <v>21</v>
      </c>
      <c r="O7" s="131">
        <v>31</v>
      </c>
      <c r="P7" s="131">
        <v>105</v>
      </c>
      <c r="Q7" s="131"/>
      <c r="R7" s="131"/>
      <c r="S7" s="131">
        <v>1</v>
      </c>
      <c r="T7" s="131"/>
      <c r="U7" s="131"/>
      <c r="V7" s="131">
        <v>1</v>
      </c>
      <c r="W7" s="131">
        <v>72</v>
      </c>
      <c r="X7" s="131"/>
      <c r="Y7" s="52"/>
      <c r="Z7" s="80"/>
    </row>
    <row r="8" spans="1:26" ht="10.5">
      <c r="A8" s="52" t="s">
        <v>634</v>
      </c>
      <c r="B8" s="52">
        <v>784</v>
      </c>
      <c r="C8" s="52">
        <v>293</v>
      </c>
      <c r="D8" s="52">
        <v>26</v>
      </c>
      <c r="E8" s="52">
        <v>5</v>
      </c>
      <c r="F8" s="52">
        <v>6</v>
      </c>
      <c r="G8" s="52">
        <v>6</v>
      </c>
      <c r="H8" s="52">
        <v>18</v>
      </c>
      <c r="I8" s="52">
        <v>116</v>
      </c>
      <c r="J8" s="52"/>
      <c r="K8" s="52">
        <v>46</v>
      </c>
      <c r="L8" s="52">
        <v>5</v>
      </c>
      <c r="M8" s="52">
        <v>30</v>
      </c>
      <c r="N8" s="52">
        <v>25</v>
      </c>
      <c r="O8" s="52">
        <v>36</v>
      </c>
      <c r="P8" s="52">
        <v>69</v>
      </c>
      <c r="Q8" s="52"/>
      <c r="R8" s="52">
        <v>2</v>
      </c>
      <c r="S8" s="52"/>
      <c r="T8" s="52">
        <v>2</v>
      </c>
      <c r="U8" s="52"/>
      <c r="V8" s="52"/>
      <c r="W8" s="52">
        <v>42</v>
      </c>
      <c r="X8" s="52"/>
      <c r="Y8" s="52"/>
      <c r="Z8" s="80"/>
    </row>
    <row r="9" spans="1:25" ht="10.5">
      <c r="A9" s="52" t="s">
        <v>590</v>
      </c>
      <c r="B9" s="131">
        <v>487</v>
      </c>
      <c r="C9" s="52">
        <v>142</v>
      </c>
      <c r="D9" s="52">
        <v>10</v>
      </c>
      <c r="E9" s="52">
        <v>1</v>
      </c>
      <c r="F9" s="52">
        <v>36</v>
      </c>
      <c r="G9" s="52">
        <v>2</v>
      </c>
      <c r="H9" s="52">
        <v>8</v>
      </c>
      <c r="I9" s="52">
        <v>102</v>
      </c>
      <c r="J9" s="52"/>
      <c r="K9" s="52">
        <v>42</v>
      </c>
      <c r="L9" s="52">
        <v>7</v>
      </c>
      <c r="M9" s="52">
        <v>24</v>
      </c>
      <c r="N9" s="52">
        <v>15</v>
      </c>
      <c r="O9" s="52">
        <v>37</v>
      </c>
      <c r="P9" s="52">
        <v>41</v>
      </c>
      <c r="Q9" s="52"/>
      <c r="R9" s="52"/>
      <c r="S9" s="52"/>
      <c r="T9" s="52"/>
      <c r="U9" s="52"/>
      <c r="V9" s="52"/>
      <c r="W9" s="52"/>
      <c r="X9" s="52"/>
      <c r="Y9" s="52">
        <v>12</v>
      </c>
    </row>
    <row r="10" spans="1:25" ht="10.5">
      <c r="A10" s="226" t="s">
        <v>439</v>
      </c>
      <c r="B10" s="131">
        <v>484</v>
      </c>
      <c r="C10" s="227">
        <v>102</v>
      </c>
      <c r="D10" s="227">
        <v>1</v>
      </c>
      <c r="E10" s="127">
        <v>4</v>
      </c>
      <c r="F10" s="127">
        <v>95</v>
      </c>
      <c r="G10" s="131">
        <v>6</v>
      </c>
      <c r="H10" s="131">
        <v>4</v>
      </c>
      <c r="I10" s="131">
        <v>29</v>
      </c>
      <c r="J10" s="131"/>
      <c r="K10" s="131">
        <v>65</v>
      </c>
      <c r="L10" s="131">
        <v>7</v>
      </c>
      <c r="M10" s="131">
        <v>36</v>
      </c>
      <c r="N10" s="131">
        <v>23</v>
      </c>
      <c r="O10" s="131">
        <v>27</v>
      </c>
      <c r="P10" s="131">
        <v>74</v>
      </c>
      <c r="Q10" s="131"/>
      <c r="R10" s="131">
        <v>1</v>
      </c>
      <c r="S10" s="131"/>
      <c r="T10" s="131"/>
      <c r="U10" s="131"/>
      <c r="V10" s="131">
        <v>2</v>
      </c>
      <c r="W10" s="131"/>
      <c r="X10" s="131"/>
      <c r="Y10" s="52">
        <v>4</v>
      </c>
    </row>
    <row r="11" spans="1:26" ht="10.5">
      <c r="A11" s="226" t="s">
        <v>626</v>
      </c>
      <c r="B11" s="52">
        <v>623</v>
      </c>
      <c r="C11" s="52">
        <v>171</v>
      </c>
      <c r="D11" s="52">
        <v>6</v>
      </c>
      <c r="E11" s="52"/>
      <c r="F11" s="52">
        <v>13</v>
      </c>
      <c r="G11" s="52">
        <v>17</v>
      </c>
      <c r="H11" s="52">
        <v>4</v>
      </c>
      <c r="I11" s="52">
        <v>133</v>
      </c>
      <c r="J11" s="52"/>
      <c r="K11" s="52">
        <v>53</v>
      </c>
      <c r="L11" s="52">
        <v>65</v>
      </c>
      <c r="M11" s="52">
        <v>38</v>
      </c>
      <c r="N11" s="52">
        <v>38</v>
      </c>
      <c r="O11" s="52">
        <v>21</v>
      </c>
      <c r="P11" s="52">
        <v>51</v>
      </c>
      <c r="Q11" s="52"/>
      <c r="R11" s="52"/>
      <c r="S11" s="52"/>
      <c r="T11" s="52">
        <v>1</v>
      </c>
      <c r="U11" s="52"/>
      <c r="V11" s="52">
        <v>2</v>
      </c>
      <c r="W11" s="52"/>
      <c r="X11" s="52"/>
      <c r="Y11" s="52">
        <v>14</v>
      </c>
      <c r="Z11" s="80"/>
    </row>
    <row r="12" spans="1:25" s="80" customFormat="1" ht="10.5">
      <c r="A12" s="52" t="s">
        <v>118</v>
      </c>
      <c r="B12" s="52">
        <v>618</v>
      </c>
      <c r="C12" s="52">
        <v>176</v>
      </c>
      <c r="D12" s="52">
        <v>120</v>
      </c>
      <c r="E12" s="52">
        <v>1</v>
      </c>
      <c r="F12" s="52">
        <v>40</v>
      </c>
      <c r="G12" s="52">
        <v>3</v>
      </c>
      <c r="H12" s="52">
        <v>6</v>
      </c>
      <c r="I12" s="52">
        <v>4</v>
      </c>
      <c r="J12" s="52">
        <v>15</v>
      </c>
      <c r="K12" s="52">
        <v>71</v>
      </c>
      <c r="L12" s="52">
        <v>18</v>
      </c>
      <c r="M12" s="52">
        <v>36</v>
      </c>
      <c r="N12" s="52">
        <v>63</v>
      </c>
      <c r="O12" s="52">
        <v>16</v>
      </c>
      <c r="P12" s="52">
        <v>33</v>
      </c>
      <c r="Q12" s="52"/>
      <c r="R12" s="52">
        <v>3</v>
      </c>
      <c r="S12" s="52">
        <v>1</v>
      </c>
      <c r="T12" s="52">
        <v>9</v>
      </c>
      <c r="U12" s="52"/>
      <c r="V12" s="52"/>
      <c r="W12" s="52"/>
      <c r="X12" s="52"/>
      <c r="Y12" s="52">
        <v>4</v>
      </c>
    </row>
    <row r="13" spans="1:25" s="80" customFormat="1" ht="10.5">
      <c r="A13" s="52" t="s">
        <v>229</v>
      </c>
      <c r="B13" s="52">
        <v>939</v>
      </c>
      <c r="C13" s="52">
        <v>221</v>
      </c>
      <c r="D13" s="52">
        <v>23</v>
      </c>
      <c r="E13" s="52"/>
      <c r="F13" s="52">
        <v>74</v>
      </c>
      <c r="G13" s="52">
        <v>3</v>
      </c>
      <c r="H13" s="52">
        <v>6</v>
      </c>
      <c r="I13" s="52">
        <v>140</v>
      </c>
      <c r="J13" s="52"/>
      <c r="K13" s="52">
        <v>70</v>
      </c>
      <c r="L13" s="52">
        <v>62</v>
      </c>
      <c r="M13" s="52">
        <v>26</v>
      </c>
      <c r="N13" s="52"/>
      <c r="O13" s="52"/>
      <c r="P13" s="52">
        <v>22</v>
      </c>
      <c r="Q13" s="52"/>
      <c r="R13" s="52">
        <v>4</v>
      </c>
      <c r="S13" s="52"/>
      <c r="T13" s="52">
        <v>7</v>
      </c>
      <c r="U13" s="52"/>
      <c r="V13" s="52">
        <v>2</v>
      </c>
      <c r="W13" s="52"/>
      <c r="X13" s="52"/>
      <c r="Y13" s="52">
        <v>1</v>
      </c>
    </row>
    <row r="14" spans="1:25" s="80" customFormat="1" ht="10.5">
      <c r="A14" s="52" t="s">
        <v>243</v>
      </c>
      <c r="B14" s="52">
        <v>825</v>
      </c>
      <c r="C14" s="52">
        <v>266</v>
      </c>
      <c r="D14" s="52">
        <v>1</v>
      </c>
      <c r="E14" s="52">
        <v>1</v>
      </c>
      <c r="F14" s="52">
        <v>34</v>
      </c>
      <c r="G14" s="52">
        <v>27</v>
      </c>
      <c r="H14" s="52">
        <v>3</v>
      </c>
      <c r="I14" s="52">
        <v>56</v>
      </c>
      <c r="J14" s="52"/>
      <c r="K14" s="52">
        <v>77</v>
      </c>
      <c r="L14" s="52">
        <v>182</v>
      </c>
      <c r="M14" s="52">
        <v>17</v>
      </c>
      <c r="N14" s="52">
        <v>27</v>
      </c>
      <c r="O14" s="52">
        <v>13</v>
      </c>
      <c r="P14" s="52">
        <v>39</v>
      </c>
      <c r="Q14" s="52">
        <v>49</v>
      </c>
      <c r="R14" s="52">
        <v>2</v>
      </c>
      <c r="S14" s="52">
        <v>3</v>
      </c>
      <c r="T14" s="52">
        <v>14</v>
      </c>
      <c r="U14" s="52">
        <v>3</v>
      </c>
      <c r="V14" s="52"/>
      <c r="W14" s="52"/>
      <c r="X14" s="52"/>
      <c r="Y14" s="52">
        <v>10</v>
      </c>
    </row>
    <row r="15" spans="1:26" ht="10.5">
      <c r="A15" s="52" t="s">
        <v>682</v>
      </c>
      <c r="B15" s="52">
        <v>564</v>
      </c>
      <c r="C15" s="52">
        <v>144</v>
      </c>
      <c r="D15" s="52">
        <v>12</v>
      </c>
      <c r="E15" s="52">
        <v>1</v>
      </c>
      <c r="F15" s="52">
        <v>6</v>
      </c>
      <c r="G15" s="52">
        <v>6</v>
      </c>
      <c r="H15" s="52">
        <v>68</v>
      </c>
      <c r="I15" s="52">
        <v>33</v>
      </c>
      <c r="J15" s="52"/>
      <c r="K15" s="52">
        <v>63</v>
      </c>
      <c r="L15" s="52">
        <v>65</v>
      </c>
      <c r="M15" s="52">
        <v>29</v>
      </c>
      <c r="N15" s="52">
        <v>69</v>
      </c>
      <c r="O15" s="52">
        <v>6</v>
      </c>
      <c r="P15" s="52">
        <v>25</v>
      </c>
      <c r="Q15" s="52">
        <v>1</v>
      </c>
      <c r="R15" s="52">
        <v>1</v>
      </c>
      <c r="S15" s="52"/>
      <c r="T15" s="52">
        <v>5</v>
      </c>
      <c r="U15" s="52">
        <v>8</v>
      </c>
      <c r="V15" s="52">
        <v>4</v>
      </c>
      <c r="W15" s="52">
        <v>1</v>
      </c>
      <c r="X15" s="52"/>
      <c r="Y15" s="52">
        <v>18</v>
      </c>
      <c r="Z15" s="80"/>
    </row>
    <row r="16" spans="1:26" ht="10.5">
      <c r="A16" s="52" t="s">
        <v>706</v>
      </c>
      <c r="B16" s="52">
        <v>627</v>
      </c>
      <c r="C16" s="52">
        <v>303</v>
      </c>
      <c r="D16" s="52">
        <v>3</v>
      </c>
      <c r="E16" s="52"/>
      <c r="F16" s="52"/>
      <c r="G16" s="52">
        <v>5</v>
      </c>
      <c r="H16" s="52">
        <v>28</v>
      </c>
      <c r="I16" s="52"/>
      <c r="J16" s="52"/>
      <c r="K16" s="52">
        <v>53</v>
      </c>
      <c r="L16" s="52">
        <v>52</v>
      </c>
      <c r="M16" s="52">
        <v>27</v>
      </c>
      <c r="N16" s="52">
        <v>59</v>
      </c>
      <c r="O16" s="52">
        <v>10</v>
      </c>
      <c r="P16" s="52">
        <v>68</v>
      </c>
      <c r="Q16" s="52">
        <v>9</v>
      </c>
      <c r="R16" s="52"/>
      <c r="S16" s="52"/>
      <c r="T16" s="52">
        <v>1</v>
      </c>
      <c r="U16" s="52"/>
      <c r="V16" s="52">
        <v>12</v>
      </c>
      <c r="W16" s="52"/>
      <c r="X16" s="52"/>
      <c r="Y16" s="52"/>
      <c r="Z16" s="52">
        <v>7</v>
      </c>
    </row>
    <row r="17" spans="1:26" ht="10.5">
      <c r="A17" s="52" t="s">
        <v>714</v>
      </c>
      <c r="B17" s="52">
        <v>1076</v>
      </c>
      <c r="C17" s="52">
        <v>529</v>
      </c>
      <c r="D17" s="52">
        <v>5</v>
      </c>
      <c r="E17" s="52"/>
      <c r="F17" s="52">
        <v>32</v>
      </c>
      <c r="G17" s="52">
        <v>1</v>
      </c>
      <c r="H17" s="52">
        <v>37</v>
      </c>
      <c r="I17" s="52">
        <v>21</v>
      </c>
      <c r="J17" s="52"/>
      <c r="K17" s="52">
        <v>59</v>
      </c>
      <c r="L17" s="52">
        <v>92</v>
      </c>
      <c r="M17" s="52">
        <v>41</v>
      </c>
      <c r="N17" s="52">
        <v>113</v>
      </c>
      <c r="O17" s="52">
        <v>35</v>
      </c>
      <c r="P17" s="52">
        <v>66</v>
      </c>
      <c r="Q17" s="52">
        <v>13</v>
      </c>
      <c r="R17" s="52"/>
      <c r="S17" s="52"/>
      <c r="T17" s="52">
        <v>4</v>
      </c>
      <c r="U17" s="52"/>
      <c r="V17" s="52">
        <v>3</v>
      </c>
      <c r="W17" s="52"/>
      <c r="X17" s="52">
        <v>5</v>
      </c>
      <c r="Y17" s="52"/>
      <c r="Z17" s="80">
        <v>20</v>
      </c>
    </row>
    <row r="18" spans="1:26" ht="10.5">
      <c r="A18" s="52" t="s">
        <v>752</v>
      </c>
      <c r="B18" s="52">
        <v>760</v>
      </c>
      <c r="C18" s="52">
        <v>281</v>
      </c>
      <c r="D18" s="52">
        <v>24</v>
      </c>
      <c r="E18" s="52">
        <v>3</v>
      </c>
      <c r="F18" s="52">
        <v>45</v>
      </c>
      <c r="G18" s="52">
        <v>7</v>
      </c>
      <c r="H18" s="52">
        <v>36</v>
      </c>
      <c r="I18" s="52">
        <v>8</v>
      </c>
      <c r="J18" s="52"/>
      <c r="K18" s="52">
        <v>77</v>
      </c>
      <c r="L18" s="52">
        <v>89</v>
      </c>
      <c r="M18" s="52">
        <v>42</v>
      </c>
      <c r="N18" s="52">
        <v>17</v>
      </c>
      <c r="O18" s="52">
        <v>25</v>
      </c>
      <c r="P18" s="52">
        <v>86</v>
      </c>
      <c r="Q18" s="52">
        <v>1</v>
      </c>
      <c r="R18" s="52"/>
      <c r="S18" s="52"/>
      <c r="T18" s="52">
        <v>9</v>
      </c>
      <c r="U18" s="52"/>
      <c r="V18" s="52"/>
      <c r="W18" s="52"/>
      <c r="X18" s="52">
        <v>2</v>
      </c>
      <c r="Y18" s="52"/>
      <c r="Z18" s="80">
        <v>4</v>
      </c>
    </row>
    <row r="19" spans="1:26" ht="10.5">
      <c r="A19" s="50" t="s">
        <v>786</v>
      </c>
      <c r="B19" s="50">
        <v>748</v>
      </c>
      <c r="C19" s="50">
        <v>135</v>
      </c>
      <c r="D19" s="50">
        <v>157</v>
      </c>
      <c r="E19" s="50"/>
      <c r="F19" s="50">
        <v>105</v>
      </c>
      <c r="G19" s="50">
        <v>2</v>
      </c>
      <c r="H19" s="50">
        <v>26</v>
      </c>
      <c r="I19" s="50">
        <v>4</v>
      </c>
      <c r="J19" s="50"/>
      <c r="K19" s="50">
        <v>67</v>
      </c>
      <c r="L19" s="50">
        <v>111</v>
      </c>
      <c r="M19" s="50">
        <v>20</v>
      </c>
      <c r="N19" s="50">
        <v>4</v>
      </c>
      <c r="O19" s="50">
        <v>13</v>
      </c>
      <c r="P19" s="50">
        <v>91</v>
      </c>
      <c r="Q19" s="50">
        <v>2</v>
      </c>
      <c r="R19" s="50"/>
      <c r="S19" s="50"/>
      <c r="T19" s="50">
        <v>2</v>
      </c>
      <c r="U19" s="50"/>
      <c r="V19" s="50"/>
      <c r="W19" s="50"/>
      <c r="X19" s="50">
        <v>1</v>
      </c>
      <c r="Y19" s="50"/>
      <c r="Z19" s="82">
        <v>5</v>
      </c>
    </row>
    <row r="20" spans="1:26" ht="10.5">
      <c r="A20" s="52" t="s">
        <v>751</v>
      </c>
      <c r="B20" s="52">
        <v>97</v>
      </c>
      <c r="C20" s="52">
        <v>26</v>
      </c>
      <c r="D20" s="52">
        <v>22</v>
      </c>
      <c r="E20" s="52"/>
      <c r="F20" s="52">
        <v>16</v>
      </c>
      <c r="G20" s="52"/>
      <c r="H20" s="52"/>
      <c r="I20" s="52"/>
      <c r="J20" s="52"/>
      <c r="K20" s="52">
        <v>7</v>
      </c>
      <c r="L20" s="52">
        <v>6</v>
      </c>
      <c r="M20" s="52">
        <v>5</v>
      </c>
      <c r="N20" s="52">
        <v>1</v>
      </c>
      <c r="O20" s="52">
        <v>5</v>
      </c>
      <c r="P20" s="52">
        <v>8</v>
      </c>
      <c r="Q20" s="52"/>
      <c r="R20" s="52"/>
      <c r="S20" s="52"/>
      <c r="T20" s="52">
        <v>1</v>
      </c>
      <c r="U20" s="52"/>
      <c r="V20" s="52"/>
      <c r="W20" s="52"/>
      <c r="X20" s="52"/>
      <c r="Y20" s="52"/>
      <c r="Z20" s="80"/>
    </row>
    <row r="21" spans="1:27" ht="10.5">
      <c r="A21" s="52" t="s">
        <v>795</v>
      </c>
      <c r="B21" s="52">
        <v>145</v>
      </c>
      <c r="C21" s="52">
        <v>44</v>
      </c>
      <c r="D21" s="52">
        <v>29</v>
      </c>
      <c r="E21" s="52"/>
      <c r="F21" s="52">
        <v>18</v>
      </c>
      <c r="G21" s="52"/>
      <c r="H21" s="52">
        <v>3</v>
      </c>
      <c r="I21" s="52"/>
      <c r="J21" s="52"/>
      <c r="K21" s="52">
        <v>13</v>
      </c>
      <c r="L21" s="52">
        <v>9</v>
      </c>
      <c r="M21" s="52">
        <v>6</v>
      </c>
      <c r="N21" s="52">
        <v>1</v>
      </c>
      <c r="O21" s="52">
        <v>5</v>
      </c>
      <c r="P21" s="52">
        <v>15</v>
      </c>
      <c r="Q21" s="52"/>
      <c r="R21" s="52"/>
      <c r="S21" s="52"/>
      <c r="T21" s="52">
        <v>2</v>
      </c>
      <c r="U21" s="52"/>
      <c r="V21" s="52"/>
      <c r="W21" s="52"/>
      <c r="X21" s="52"/>
      <c r="Y21" s="52"/>
      <c r="Z21" s="80"/>
      <c r="AA21" s="80"/>
    </row>
    <row r="22" spans="1:26" ht="10.5">
      <c r="A22" s="52" t="s">
        <v>871</v>
      </c>
      <c r="B22" s="52">
        <v>199</v>
      </c>
      <c r="C22" s="52">
        <v>61</v>
      </c>
      <c r="D22" s="52">
        <v>37</v>
      </c>
      <c r="E22" s="52"/>
      <c r="F22" s="52">
        <v>23</v>
      </c>
      <c r="G22" s="52"/>
      <c r="H22" s="52">
        <v>3</v>
      </c>
      <c r="I22" s="52">
        <v>2</v>
      </c>
      <c r="J22" s="52"/>
      <c r="K22" s="52">
        <v>17</v>
      </c>
      <c r="L22" s="52">
        <v>15</v>
      </c>
      <c r="M22" s="52">
        <v>8</v>
      </c>
      <c r="N22" s="52">
        <v>2</v>
      </c>
      <c r="O22" s="52">
        <v>5</v>
      </c>
      <c r="P22" s="52">
        <v>24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80"/>
    </row>
    <row r="23" spans="1:26" ht="10.5">
      <c r="A23" s="50" t="s">
        <v>878</v>
      </c>
      <c r="B23" s="50">
        <v>294</v>
      </c>
      <c r="C23" s="50">
        <v>74</v>
      </c>
      <c r="D23" s="50">
        <v>60</v>
      </c>
      <c r="E23" s="50"/>
      <c r="F23" s="50">
        <v>35</v>
      </c>
      <c r="G23" s="50"/>
      <c r="H23" s="50">
        <v>4</v>
      </c>
      <c r="I23" s="50">
        <v>2</v>
      </c>
      <c r="J23" s="50"/>
      <c r="K23" s="50">
        <v>26</v>
      </c>
      <c r="L23" s="50">
        <v>36</v>
      </c>
      <c r="M23" s="50">
        <v>10</v>
      </c>
      <c r="N23" s="50">
        <v>4</v>
      </c>
      <c r="O23" s="50">
        <v>5</v>
      </c>
      <c r="P23" s="50">
        <v>35</v>
      </c>
      <c r="Q23" s="50"/>
      <c r="R23" s="50"/>
      <c r="S23" s="50"/>
      <c r="T23" s="50">
        <v>2</v>
      </c>
      <c r="U23" s="50"/>
      <c r="V23" s="50"/>
      <c r="W23" s="50"/>
      <c r="X23" s="50"/>
      <c r="Y23" s="50"/>
      <c r="Z23" s="82"/>
    </row>
    <row r="24" spans="1:27" ht="10.5">
      <c r="A24" s="52" t="s">
        <v>785</v>
      </c>
      <c r="B24" s="52">
        <v>41</v>
      </c>
      <c r="C24" s="52">
        <v>4</v>
      </c>
      <c r="D24" s="52">
        <v>1</v>
      </c>
      <c r="E24" s="52"/>
      <c r="F24" s="52">
        <v>9</v>
      </c>
      <c r="G24" s="52"/>
      <c r="H24" s="52">
        <v>4</v>
      </c>
      <c r="I24" s="52">
        <v>3</v>
      </c>
      <c r="J24" s="52"/>
      <c r="K24" s="52"/>
      <c r="L24" s="52">
        <v>8</v>
      </c>
      <c r="M24" s="52"/>
      <c r="N24" s="52"/>
      <c r="O24" s="52">
        <v>6</v>
      </c>
      <c r="P24" s="52">
        <v>4</v>
      </c>
      <c r="Q24" s="52"/>
      <c r="R24" s="52"/>
      <c r="S24" s="52"/>
      <c r="T24" s="52"/>
      <c r="U24" s="52">
        <v>2</v>
      </c>
      <c r="V24" s="52"/>
      <c r="W24" s="52"/>
      <c r="X24" s="52"/>
      <c r="Y24" s="52"/>
      <c r="Z24" s="80"/>
      <c r="AA24" s="80"/>
    </row>
    <row r="25" spans="1:26" ht="10.5">
      <c r="A25" s="52" t="s">
        <v>796</v>
      </c>
      <c r="B25" s="52">
        <v>98</v>
      </c>
      <c r="C25" s="52">
        <v>21</v>
      </c>
      <c r="D25" s="52">
        <v>1</v>
      </c>
      <c r="E25" s="52"/>
      <c r="F25" s="52">
        <v>18</v>
      </c>
      <c r="G25" s="52"/>
      <c r="H25" s="52">
        <v>6</v>
      </c>
      <c r="I25" s="52">
        <v>3</v>
      </c>
      <c r="J25" s="52"/>
      <c r="K25" s="52"/>
      <c r="L25" s="52">
        <v>20</v>
      </c>
      <c r="M25" s="52"/>
      <c r="N25" s="52">
        <v>1</v>
      </c>
      <c r="O25" s="52">
        <v>6</v>
      </c>
      <c r="P25" s="52">
        <v>19</v>
      </c>
      <c r="Q25" s="52"/>
      <c r="R25" s="52"/>
      <c r="S25" s="52"/>
      <c r="T25" s="52"/>
      <c r="U25" s="52">
        <v>2</v>
      </c>
      <c r="V25" s="52"/>
      <c r="W25" s="52"/>
      <c r="X25" s="52"/>
      <c r="Y25" s="52"/>
      <c r="Z25" s="80"/>
    </row>
    <row r="26" spans="1:26" ht="10.5">
      <c r="A26" s="52" t="s">
        <v>874</v>
      </c>
      <c r="B26" s="52">
        <v>159</v>
      </c>
      <c r="C26" s="52">
        <v>23</v>
      </c>
      <c r="D26" s="52">
        <v>2</v>
      </c>
      <c r="E26" s="52"/>
      <c r="F26" s="52">
        <v>31</v>
      </c>
      <c r="G26" s="52"/>
      <c r="H26" s="52">
        <v>11</v>
      </c>
      <c r="I26" s="52">
        <v>3</v>
      </c>
      <c r="J26" s="52"/>
      <c r="K26" s="52">
        <v>15</v>
      </c>
      <c r="L26" s="52">
        <v>31</v>
      </c>
      <c r="M26" s="52"/>
      <c r="N26" s="52">
        <v>1</v>
      </c>
      <c r="O26" s="52">
        <v>8</v>
      </c>
      <c r="P26" s="52">
        <v>29</v>
      </c>
      <c r="Q26" s="52"/>
      <c r="R26" s="52"/>
      <c r="S26" s="52"/>
      <c r="T26" s="52">
        <v>1</v>
      </c>
      <c r="U26" s="52">
        <v>2</v>
      </c>
      <c r="V26" s="52"/>
      <c r="W26" s="52"/>
      <c r="X26" s="52"/>
      <c r="Y26" s="52"/>
      <c r="Z26" s="80"/>
    </row>
    <row r="27" spans="1:26" ht="10.5">
      <c r="A27" s="50" t="s">
        <v>881</v>
      </c>
      <c r="B27" s="50">
        <v>204</v>
      </c>
      <c r="C27" s="50">
        <v>28</v>
      </c>
      <c r="D27" s="50">
        <v>2</v>
      </c>
      <c r="E27" s="50"/>
      <c r="F27" s="50">
        <v>34</v>
      </c>
      <c r="G27" s="50"/>
      <c r="H27" s="50">
        <v>12</v>
      </c>
      <c r="I27" s="50">
        <v>3</v>
      </c>
      <c r="J27" s="50"/>
      <c r="K27" s="50">
        <v>23</v>
      </c>
      <c r="L27" s="50">
        <v>36</v>
      </c>
      <c r="M27" s="50"/>
      <c r="N27" s="50">
        <v>1</v>
      </c>
      <c r="O27" s="50">
        <v>9</v>
      </c>
      <c r="P27" s="50">
        <v>49</v>
      </c>
      <c r="Q27" s="50"/>
      <c r="R27" s="50"/>
      <c r="S27" s="50"/>
      <c r="T27" s="50">
        <v>1</v>
      </c>
      <c r="U27" s="50">
        <v>2</v>
      </c>
      <c r="V27" s="50"/>
      <c r="W27" s="50"/>
      <c r="X27" s="50"/>
      <c r="Y27" s="50"/>
      <c r="Z27" s="82"/>
    </row>
  </sheetData>
  <sheetProtection/>
  <mergeCells count="3">
    <mergeCell ref="A4:A5"/>
    <mergeCell ref="B4:B5"/>
    <mergeCell ref="C4:X4"/>
  </mergeCells>
  <printOptions/>
  <pageMargins left="0.79" right="0.22" top="0.34" bottom="0.57" header="0.2" footer="0.32"/>
  <pageSetup horizontalDpi="600" verticalDpi="600" orientation="landscape" paperSize="9" r:id="rId1"/>
  <headerFooter alignWithMargins="0">
    <oddHeader>&amp;L&amp;8&amp;USection 2. Health</oddHeader>
    <oddFooter>&amp;L&amp;18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admin</cp:lastModifiedBy>
  <cp:lastPrinted>2014-05-06T03:11:48Z</cp:lastPrinted>
  <dcterms:created xsi:type="dcterms:W3CDTF">1999-06-29T18:08:04Z</dcterms:created>
  <dcterms:modified xsi:type="dcterms:W3CDTF">2014-05-09T09:29:53Z</dcterms:modified>
  <cp:category/>
  <cp:version/>
  <cp:contentType/>
  <cp:contentStatus/>
</cp:coreProperties>
</file>